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lousje10/Documents/Dropbox/Papers in Progress/Ghana-Japan paper/Version February 2016/final version/Resubmission/sheets - new/"/>
    </mc:Choice>
  </mc:AlternateContent>
  <xr:revisionPtr revIDLastSave="0" documentId="13_ncr:1_{A420D29D-61C0-2B4B-88D6-AA3443DAB319}" xr6:coauthVersionLast="32" xr6:coauthVersionMax="32" xr10:uidLastSave="{00000000-0000-0000-0000-000000000000}"/>
  <bookViews>
    <workbookView xWindow="760" yWindow="-21140" windowWidth="28280" windowHeight="19140" tabRatio="617" activeTab="4" xr2:uid="{00000000-000D-0000-FFFF-FFFF00000000}"/>
  </bookViews>
  <sheets>
    <sheet name="Minimum wage" sheetId="1" r:id="rId1"/>
    <sheet name="summary sheet" sheetId="3" r:id="rId2"/>
    <sheet name="summary sheet (sorted)" sheetId="4" r:id="rId3"/>
    <sheet name="minimum wages" sheetId="5" r:id="rId4"/>
    <sheet name="minimum wages (new)" sheetId="6" r:id="rId5"/>
    <sheet name="Labor Productivity" sheetId="2" r:id="rId6"/>
  </sheet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24" i="1" l="1"/>
  <c r="I224" i="1" s="1"/>
  <c r="J53" i="4" s="1"/>
  <c r="I218" i="1"/>
  <c r="J52" i="4" s="1"/>
  <c r="H218" i="1"/>
  <c r="H212" i="1"/>
  <c r="I212" i="1" s="1"/>
  <c r="J51" i="4" s="1"/>
  <c r="H108" i="1"/>
  <c r="I108" i="1" s="1"/>
  <c r="H177" i="1"/>
  <c r="I177" i="1"/>
  <c r="B43" i="3" s="1"/>
  <c r="H14" i="1"/>
  <c r="I14" i="1" s="1"/>
  <c r="H59" i="1"/>
  <c r="I59" i="1"/>
  <c r="H95" i="1"/>
  <c r="I95" i="1"/>
  <c r="H120" i="1"/>
  <c r="I120" i="1" s="1"/>
  <c r="H83" i="1"/>
  <c r="I83" i="1"/>
  <c r="J19" i="4" s="1"/>
  <c r="L19" i="4" s="1"/>
  <c r="H75" i="1"/>
  <c r="I75" i="1" s="1"/>
  <c r="H112" i="1"/>
  <c r="I112" i="1" s="1"/>
  <c r="H26" i="1"/>
  <c r="I26" i="1"/>
  <c r="J6" i="3" s="1"/>
  <c r="L6" i="3" s="1"/>
  <c r="H176" i="1"/>
  <c r="I176" i="1"/>
  <c r="H133" i="1"/>
  <c r="I133" i="1" s="1"/>
  <c r="H54" i="1"/>
  <c r="I54" i="1"/>
  <c r="H91" i="1"/>
  <c r="I91" i="1" s="1"/>
  <c r="H125" i="1"/>
  <c r="I125" i="1" s="1"/>
  <c r="H67" i="1"/>
  <c r="I67" i="1"/>
  <c r="H50" i="1"/>
  <c r="I50" i="1" s="1"/>
  <c r="H35" i="1"/>
  <c r="I35" i="1"/>
  <c r="H148" i="1"/>
  <c r="I148" i="1" s="1"/>
  <c r="H137" i="1"/>
  <c r="I137" i="1"/>
  <c r="H104" i="1"/>
  <c r="I104" i="1"/>
  <c r="H116" i="1"/>
  <c r="I116" i="1"/>
  <c r="H100" i="1"/>
  <c r="I100" i="1" s="1"/>
  <c r="H79" i="1"/>
  <c r="I79" i="1"/>
  <c r="H63" i="1"/>
  <c r="I63" i="1" s="1"/>
  <c r="H31" i="1"/>
  <c r="I31" i="1" s="1"/>
  <c r="H22" i="1"/>
  <c r="I22" i="1"/>
  <c r="H18" i="1"/>
  <c r="I18" i="1"/>
  <c r="H206" i="1"/>
  <c r="I206" i="1"/>
  <c r="H202" i="1"/>
  <c r="I202" i="1"/>
  <c r="H190" i="1"/>
  <c r="I190" i="1"/>
  <c r="H172" i="1"/>
  <c r="I172" i="1" s="1"/>
  <c r="H160" i="1"/>
  <c r="I160" i="1"/>
  <c r="H194" i="1"/>
  <c r="I194" i="1"/>
  <c r="H156" i="1"/>
  <c r="I156" i="1"/>
  <c r="H198" i="1"/>
  <c r="I198" i="1"/>
  <c r="H152" i="1"/>
  <c r="I152" i="1"/>
  <c r="H186" i="1"/>
  <c r="I186" i="1" s="1"/>
  <c r="H164" i="1"/>
  <c r="I164" i="1"/>
  <c r="H107" i="1"/>
  <c r="I107" i="1"/>
  <c r="H13" i="1"/>
  <c r="I13" i="1" s="1"/>
  <c r="H58" i="1"/>
  <c r="I58" i="1" s="1"/>
  <c r="H94" i="1"/>
  <c r="I94" i="1"/>
  <c r="H82" i="1"/>
  <c r="I82" i="1"/>
  <c r="H74" i="1"/>
  <c r="I74" i="1" s="1"/>
  <c r="H111" i="1"/>
  <c r="I111" i="1" s="1"/>
  <c r="H25" i="1"/>
  <c r="I25" i="1"/>
  <c r="H175" i="1"/>
  <c r="I175" i="1"/>
  <c r="H132" i="1"/>
  <c r="I132" i="1" s="1"/>
  <c r="H53" i="1"/>
  <c r="I53" i="1"/>
  <c r="H90" i="1"/>
  <c r="I90" i="1" s="1"/>
  <c r="H124" i="1"/>
  <c r="I124" i="1" s="1"/>
  <c r="H66" i="1"/>
  <c r="I66" i="1"/>
  <c r="H49" i="1"/>
  <c r="I49" i="1" s="1"/>
  <c r="H48" i="1"/>
  <c r="I48" i="1" s="1"/>
  <c r="H34" i="1"/>
  <c r="I34" i="1"/>
  <c r="H147" i="1"/>
  <c r="I147" i="1" s="1"/>
  <c r="H136" i="1"/>
  <c r="I136" i="1" s="1"/>
  <c r="H103" i="1"/>
  <c r="I103" i="1" s="1"/>
  <c r="H115" i="1"/>
  <c r="I115" i="1" s="1"/>
  <c r="H99" i="1"/>
  <c r="I99" i="1" s="1"/>
  <c r="H78" i="1"/>
  <c r="I78" i="1" s="1"/>
  <c r="H62" i="1"/>
  <c r="I62" i="1" s="1"/>
  <c r="H30" i="1"/>
  <c r="I30" i="1" s="1"/>
  <c r="H21" i="1"/>
  <c r="I21" i="1"/>
  <c r="H17" i="1"/>
  <c r="I17" i="1" s="1"/>
  <c r="H205" i="1"/>
  <c r="I205" i="1" s="1"/>
  <c r="H201" i="1"/>
  <c r="I201" i="1"/>
  <c r="I189" i="1"/>
  <c r="H189" i="1"/>
  <c r="H171" i="1"/>
  <c r="I171" i="1" s="1"/>
  <c r="H70" i="1"/>
  <c r="I70" i="1" s="1"/>
  <c r="H159" i="1"/>
  <c r="I159" i="1" s="1"/>
  <c r="H193" i="1"/>
  <c r="I193" i="1" s="1"/>
  <c r="H155" i="1"/>
  <c r="I155" i="1" s="1"/>
  <c r="H197" i="1"/>
  <c r="I197" i="1" s="1"/>
  <c r="H151" i="1"/>
  <c r="I151" i="1" s="1"/>
  <c r="I163" i="1"/>
  <c r="H163" i="1"/>
  <c r="H106" i="1"/>
  <c r="I106" i="1" s="1"/>
  <c r="H85" i="1"/>
  <c r="I85" i="1" s="1"/>
  <c r="I167" i="1"/>
  <c r="H166" i="1"/>
  <c r="I166" i="1" s="1"/>
  <c r="H167" i="1"/>
  <c r="H168" i="1"/>
  <c r="I168" i="1" s="1"/>
  <c r="H37" i="1"/>
  <c r="I37" i="1" s="1"/>
  <c r="H12" i="1"/>
  <c r="I12" i="1" s="1"/>
  <c r="H57" i="1"/>
  <c r="I57" i="1" s="1"/>
  <c r="H93" i="1"/>
  <c r="I93" i="1" s="1"/>
  <c r="I81" i="1"/>
  <c r="H81" i="1"/>
  <c r="H73" i="1"/>
  <c r="I73" i="1" s="1"/>
  <c r="H44" i="1"/>
  <c r="I44" i="1" s="1"/>
  <c r="H24" i="1"/>
  <c r="I24" i="1" s="1"/>
  <c r="H174" i="1"/>
  <c r="I174" i="1" s="1"/>
  <c r="H131" i="1"/>
  <c r="I131" i="1" s="1"/>
  <c r="H52" i="1"/>
  <c r="I52" i="1" s="1"/>
  <c r="H89" i="1"/>
  <c r="I89" i="1" s="1"/>
  <c r="I123" i="1"/>
  <c r="H123" i="1"/>
  <c r="H65" i="1"/>
  <c r="I65" i="1" s="1"/>
  <c r="H33" i="1"/>
  <c r="I33" i="1" s="1"/>
  <c r="H20" i="1"/>
  <c r="I20" i="1" s="1"/>
  <c r="H146" i="1"/>
  <c r="I146" i="1" s="1"/>
  <c r="H135" i="1"/>
  <c r="I135" i="1" s="1"/>
  <c r="H102" i="1"/>
  <c r="I102" i="1" s="1"/>
  <c r="H127" i="1"/>
  <c r="I127" i="1" s="1"/>
  <c r="I114" i="1"/>
  <c r="H114" i="1"/>
  <c r="H98" i="1"/>
  <c r="I98" i="1" s="1"/>
  <c r="H77" i="1"/>
  <c r="I77" i="1" s="1"/>
  <c r="H61" i="1"/>
  <c r="I61" i="1" s="1"/>
  <c r="H29" i="1"/>
  <c r="I29" i="1" s="1"/>
  <c r="H16" i="1"/>
  <c r="I16" i="1" s="1"/>
  <c r="H204" i="1"/>
  <c r="I204" i="1" s="1"/>
  <c r="H200" i="1"/>
  <c r="I200" i="1" s="1"/>
  <c r="I188" i="1"/>
  <c r="H188" i="1"/>
  <c r="H170" i="1"/>
  <c r="I170" i="1" s="1"/>
  <c r="H69" i="1"/>
  <c r="I69" i="1" s="1"/>
  <c r="H158" i="1"/>
  <c r="I158" i="1" s="1"/>
  <c r="H192" i="1"/>
  <c r="I192" i="1" s="1"/>
  <c r="H154" i="1"/>
  <c r="I154" i="1" s="1"/>
  <c r="H196" i="1"/>
  <c r="I196" i="1" s="1"/>
  <c r="H150" i="1"/>
  <c r="I150" i="1" s="1"/>
  <c r="H162" i="1"/>
  <c r="I162" i="1" s="1"/>
  <c r="H203" i="1"/>
  <c r="I203" i="1" s="1"/>
  <c r="H134" i="1"/>
  <c r="I134" i="1" s="1"/>
  <c r="H130" i="1"/>
  <c r="I130" i="1" s="1"/>
  <c r="H199" i="1"/>
  <c r="I199" i="1" s="1"/>
  <c r="H195" i="1"/>
  <c r="I195" i="1"/>
  <c r="H126" i="1"/>
  <c r="I126" i="1"/>
  <c r="H122" i="1"/>
  <c r="I122" i="1"/>
  <c r="H113" i="1"/>
  <c r="I113" i="1"/>
  <c r="H109" i="1"/>
  <c r="I109" i="1"/>
  <c r="H105" i="1"/>
  <c r="I105" i="1"/>
  <c r="H191" i="1"/>
  <c r="I191" i="1"/>
  <c r="H187" i="1"/>
  <c r="I187" i="1"/>
  <c r="H97" i="1"/>
  <c r="I97" i="1"/>
  <c r="H92" i="1"/>
  <c r="I92" i="1"/>
  <c r="H88" i="1"/>
  <c r="I88" i="1"/>
  <c r="H84" i="1"/>
  <c r="I84" i="1"/>
  <c r="H80" i="1"/>
  <c r="I80" i="1"/>
  <c r="H76" i="1"/>
  <c r="I76" i="1"/>
  <c r="H72" i="1"/>
  <c r="I72" i="1"/>
  <c r="H173" i="1"/>
  <c r="I173" i="1"/>
  <c r="H169" i="1"/>
  <c r="I169" i="1"/>
  <c r="H165" i="1"/>
  <c r="I165" i="1"/>
  <c r="H68" i="1"/>
  <c r="I68" i="1"/>
  <c r="H161" i="1"/>
  <c r="I161" i="1"/>
  <c r="H157" i="1"/>
  <c r="I157" i="1"/>
  <c r="H64" i="1"/>
  <c r="I64" i="1"/>
  <c r="H60" i="1"/>
  <c r="I60" i="1"/>
  <c r="H56" i="1"/>
  <c r="I56" i="1"/>
  <c r="H51" i="1"/>
  <c r="I51" i="1"/>
  <c r="H47" i="1"/>
  <c r="I47" i="1"/>
  <c r="H43" i="1"/>
  <c r="I43" i="1"/>
  <c r="H36" i="1"/>
  <c r="I36" i="1"/>
  <c r="H32" i="1"/>
  <c r="I32" i="1"/>
  <c r="H28" i="1"/>
  <c r="I28" i="1"/>
  <c r="H149" i="1"/>
  <c r="I149" i="1"/>
  <c r="H23" i="1"/>
  <c r="I23" i="1"/>
  <c r="H145" i="1"/>
  <c r="I145" i="1"/>
  <c r="H19" i="1"/>
  <c r="I19" i="1"/>
  <c r="H15" i="1"/>
  <c r="I15" i="1"/>
  <c r="H11" i="1"/>
  <c r="I11" i="1"/>
  <c r="H7" i="1"/>
  <c r="I7" i="1"/>
  <c r="C61" i="2"/>
  <c r="B42" i="2"/>
  <c r="C42" i="2"/>
  <c r="D48" i="4" l="1"/>
  <c r="D48" i="3"/>
  <c r="F39" i="4"/>
  <c r="F39" i="3"/>
  <c r="F46" i="4"/>
  <c r="F46" i="3"/>
  <c r="F24" i="4"/>
  <c r="F24" i="3"/>
  <c r="F8" i="4"/>
  <c r="F8" i="3"/>
  <c r="F9" i="4"/>
  <c r="L9" i="4" s="1"/>
  <c r="F9" i="3"/>
  <c r="L9" i="3" s="1"/>
  <c r="H46" i="4"/>
  <c r="H46" i="3"/>
  <c r="H49" i="4"/>
  <c r="H49" i="3"/>
  <c r="D31" i="4"/>
  <c r="D31" i="3"/>
  <c r="F36" i="4"/>
  <c r="F36" i="3"/>
  <c r="F7" i="4"/>
  <c r="F7" i="3"/>
  <c r="F10" i="3"/>
  <c r="L10" i="3" s="1"/>
  <c r="F10" i="4"/>
  <c r="L10" i="4" s="1"/>
  <c r="F20" i="4"/>
  <c r="L20" i="4" s="1"/>
  <c r="F20" i="3"/>
  <c r="L20" i="3" s="1"/>
  <c r="F47" i="4"/>
  <c r="F47" i="3"/>
  <c r="F12" i="4"/>
  <c r="F12" i="3"/>
  <c r="D32" i="4"/>
  <c r="D32" i="3"/>
  <c r="F16" i="4"/>
  <c r="F16" i="3"/>
  <c r="F35" i="4"/>
  <c r="F35" i="3"/>
  <c r="F13" i="3"/>
  <c r="F13" i="4"/>
  <c r="H47" i="4"/>
  <c r="H47" i="3"/>
  <c r="H16" i="4"/>
  <c r="L16" i="4" s="1"/>
  <c r="H16" i="3"/>
  <c r="L16" i="3" s="1"/>
  <c r="D49" i="4"/>
  <c r="D49" i="3"/>
  <c r="F49" i="4"/>
  <c r="F49" i="3"/>
  <c r="F18" i="4"/>
  <c r="F18" i="3"/>
  <c r="F42" i="4"/>
  <c r="F42" i="3"/>
  <c r="F40" i="4"/>
  <c r="F40" i="3"/>
  <c r="D2" i="3"/>
  <c r="L2" i="3" s="1"/>
  <c r="D2" i="4"/>
  <c r="L2" i="4" s="1"/>
  <c r="D4" i="4"/>
  <c r="D4" i="3"/>
  <c r="D35" i="4"/>
  <c r="D35" i="3"/>
  <c r="D36" i="4"/>
  <c r="D36" i="3"/>
  <c r="D8" i="4"/>
  <c r="D8" i="3"/>
  <c r="D10" i="4"/>
  <c r="D10" i="3"/>
  <c r="D12" i="4"/>
  <c r="D12" i="3"/>
  <c r="D14" i="4"/>
  <c r="D14" i="3"/>
  <c r="D38" i="4"/>
  <c r="D38" i="3"/>
  <c r="D16" i="4"/>
  <c r="D16" i="3"/>
  <c r="D41" i="4"/>
  <c r="D41" i="3"/>
  <c r="D17" i="4"/>
  <c r="D17" i="3"/>
  <c r="D19" i="3"/>
  <c r="D19" i="4"/>
  <c r="D21" i="4"/>
  <c r="D21" i="3"/>
  <c r="D23" i="4"/>
  <c r="D23" i="3"/>
  <c r="D46" i="3"/>
  <c r="D46" i="4"/>
  <c r="D26" i="3"/>
  <c r="D26" i="4"/>
  <c r="D29" i="4"/>
  <c r="D29" i="3"/>
  <c r="D47" i="4"/>
  <c r="D47" i="3"/>
  <c r="F37" i="4"/>
  <c r="F37" i="3"/>
  <c r="F45" i="3"/>
  <c r="F45" i="4"/>
  <c r="F4" i="4"/>
  <c r="F4" i="3"/>
  <c r="F27" i="4"/>
  <c r="F27" i="3"/>
  <c r="F32" i="4"/>
  <c r="F32" i="3"/>
  <c r="F29" i="4"/>
  <c r="F29" i="3"/>
  <c r="F31" i="4"/>
  <c r="F31" i="3"/>
  <c r="F19" i="4"/>
  <c r="F19" i="3"/>
  <c r="F3" i="4"/>
  <c r="F3" i="3"/>
  <c r="H39" i="4"/>
  <c r="H39" i="3"/>
  <c r="H37" i="4"/>
  <c r="H37" i="3"/>
  <c r="H45" i="4"/>
  <c r="H45" i="3"/>
  <c r="H7" i="4"/>
  <c r="H7" i="3"/>
  <c r="H27" i="4"/>
  <c r="H27" i="3"/>
  <c r="H8" i="3"/>
  <c r="H8" i="4"/>
  <c r="H15" i="4"/>
  <c r="H15" i="3"/>
  <c r="H12" i="3"/>
  <c r="H12" i="4"/>
  <c r="H17" i="4"/>
  <c r="H17" i="3"/>
  <c r="J36" i="3"/>
  <c r="L36" i="3" s="1"/>
  <c r="J36" i="4"/>
  <c r="L36" i="4" s="1"/>
  <c r="J37" i="3"/>
  <c r="L37" i="3" s="1"/>
  <c r="J37" i="4"/>
  <c r="L37" i="4" s="1"/>
  <c r="J38" i="4"/>
  <c r="L38" i="4" s="1"/>
  <c r="J38" i="3"/>
  <c r="L38" i="3" s="1"/>
  <c r="J24" i="4"/>
  <c r="L24" i="4" s="1"/>
  <c r="J24" i="3"/>
  <c r="L24" i="3" s="1"/>
  <c r="J35" i="3"/>
  <c r="L35" i="3" s="1"/>
  <c r="J35" i="4"/>
  <c r="L35" i="4" s="1"/>
  <c r="J12" i="4"/>
  <c r="L12" i="4" s="1"/>
  <c r="J12" i="3"/>
  <c r="L12" i="3" s="1"/>
  <c r="J17" i="4"/>
  <c r="L17" i="4" s="1"/>
  <c r="J17" i="3"/>
  <c r="L17" i="3" s="1"/>
  <c r="J3" i="3"/>
  <c r="L3" i="3" s="1"/>
  <c r="J3" i="4"/>
  <c r="L3" i="4" s="1"/>
  <c r="F48" i="4"/>
  <c r="F48" i="3"/>
  <c r="F30" i="4"/>
  <c r="L30" i="4" s="1"/>
  <c r="F30" i="3"/>
  <c r="L30" i="3" s="1"/>
  <c r="F21" i="4"/>
  <c r="F21" i="3"/>
  <c r="F22" i="4"/>
  <c r="F22" i="3"/>
  <c r="H36" i="3"/>
  <c r="H36" i="4"/>
  <c r="H48" i="3"/>
  <c r="H48" i="4"/>
  <c r="H4" i="4"/>
  <c r="H4" i="3"/>
  <c r="H14" i="4"/>
  <c r="H14" i="3"/>
  <c r="H24" i="3"/>
  <c r="H24" i="4"/>
  <c r="H6" i="4"/>
  <c r="H6" i="3"/>
  <c r="H19" i="4"/>
  <c r="H19" i="3"/>
  <c r="H13" i="3"/>
  <c r="H13" i="4"/>
  <c r="J39" i="3"/>
  <c r="L39" i="3" s="1"/>
  <c r="J39" i="4"/>
  <c r="L39" i="4" s="1"/>
  <c r="J48" i="4"/>
  <c r="L48" i="4" s="1"/>
  <c r="J48" i="3"/>
  <c r="L48" i="3" s="1"/>
  <c r="J4" i="4"/>
  <c r="L4" i="4" s="1"/>
  <c r="J4" i="3"/>
  <c r="L4" i="3" s="1"/>
  <c r="J7" i="4"/>
  <c r="L7" i="4" s="1"/>
  <c r="J7" i="3"/>
  <c r="L7" i="3" s="1"/>
  <c r="J23" i="4"/>
  <c r="L23" i="4" s="1"/>
  <c r="J23" i="3"/>
  <c r="L23" i="3" s="1"/>
  <c r="J8" i="4"/>
  <c r="L8" i="4" s="1"/>
  <c r="J8" i="3"/>
  <c r="L8" i="3" s="1"/>
  <c r="D3" i="4"/>
  <c r="D3" i="3"/>
  <c r="D5" i="4"/>
  <c r="D5" i="3"/>
  <c r="D6" i="3"/>
  <c r="D6" i="4"/>
  <c r="D7" i="4"/>
  <c r="D7" i="3"/>
  <c r="D9" i="4"/>
  <c r="D9" i="3"/>
  <c r="D11" i="4"/>
  <c r="D11" i="3"/>
  <c r="D13" i="4"/>
  <c r="D13" i="3"/>
  <c r="D15" i="4"/>
  <c r="D15" i="3"/>
  <c r="D39" i="3"/>
  <c r="D39" i="4"/>
  <c r="D40" i="4"/>
  <c r="D40" i="3"/>
  <c r="D42" i="4"/>
  <c r="D42" i="3"/>
  <c r="D18" i="4"/>
  <c r="D18" i="3"/>
  <c r="D20" i="4"/>
  <c r="D20" i="3"/>
  <c r="D22" i="4"/>
  <c r="D22" i="3"/>
  <c r="D45" i="4"/>
  <c r="D45" i="3"/>
  <c r="D25" i="4"/>
  <c r="D25" i="3"/>
  <c r="D27" i="3"/>
  <c r="D27" i="4"/>
  <c r="D30" i="3"/>
  <c r="D30" i="4"/>
  <c r="F41" i="4"/>
  <c r="F41" i="3"/>
  <c r="F23" i="4"/>
  <c r="F23" i="3"/>
  <c r="F15" i="4"/>
  <c r="F15" i="3"/>
  <c r="F17" i="4"/>
  <c r="F17" i="3"/>
  <c r="F25" i="4"/>
  <c r="F25" i="3"/>
  <c r="H41" i="3"/>
  <c r="H41" i="4"/>
  <c r="H5" i="4"/>
  <c r="H5" i="3"/>
  <c r="H18" i="4"/>
  <c r="H18" i="3"/>
  <c r="H32" i="4"/>
  <c r="H32" i="3"/>
  <c r="F11" i="4"/>
  <c r="F11" i="3"/>
  <c r="H29" i="4"/>
  <c r="H29" i="3"/>
  <c r="H31" i="3"/>
  <c r="H31" i="4"/>
  <c r="H3" i="4"/>
  <c r="H3" i="3"/>
  <c r="J47" i="4"/>
  <c r="L47" i="4" s="1"/>
  <c r="J47" i="3"/>
  <c r="L47" i="3" s="1"/>
  <c r="J46" i="3"/>
  <c r="L46" i="3" s="1"/>
  <c r="J46" i="4"/>
  <c r="L46" i="4" s="1"/>
  <c r="J41" i="4"/>
  <c r="L41" i="4" s="1"/>
  <c r="J41" i="3"/>
  <c r="L41" i="3" s="1"/>
  <c r="J14" i="4"/>
  <c r="L14" i="4" s="1"/>
  <c r="J14" i="3"/>
  <c r="L14" i="3" s="1"/>
  <c r="J27" i="3"/>
  <c r="L27" i="3" s="1"/>
  <c r="J27" i="4"/>
  <c r="L27" i="4" s="1"/>
  <c r="J32" i="4"/>
  <c r="L32" i="4" s="1"/>
  <c r="J32" i="3"/>
  <c r="L32" i="3" s="1"/>
  <c r="J29" i="4"/>
  <c r="L29" i="4" s="1"/>
  <c r="J29" i="3"/>
  <c r="L29" i="3" s="1"/>
  <c r="J31" i="4"/>
  <c r="L31" i="4" s="1"/>
  <c r="J31" i="3"/>
  <c r="L31" i="3" s="1"/>
  <c r="F38" i="4"/>
  <c r="F38" i="3"/>
  <c r="F14" i="4"/>
  <c r="F14" i="3"/>
  <c r="F5" i="3"/>
  <c r="F5" i="4"/>
  <c r="F6" i="4"/>
  <c r="F6" i="3"/>
  <c r="J40" i="4"/>
  <c r="L40" i="4" s="1"/>
  <c r="J40" i="3"/>
  <c r="L40" i="3" s="1"/>
  <c r="H40" i="4"/>
  <c r="H40" i="3"/>
  <c r="H38" i="4"/>
  <c r="H38" i="3"/>
  <c r="H23" i="3"/>
  <c r="H23" i="4"/>
  <c r="H35" i="4"/>
  <c r="H35" i="3"/>
  <c r="H11" i="4"/>
  <c r="H11" i="3"/>
  <c r="H21" i="4"/>
  <c r="H21" i="3"/>
  <c r="H42" i="4"/>
  <c r="H42" i="3"/>
  <c r="H26" i="4"/>
  <c r="H26" i="3"/>
  <c r="H22" i="4"/>
  <c r="H22" i="3"/>
  <c r="H25" i="4"/>
  <c r="H25" i="3"/>
  <c r="J44" i="4"/>
  <c r="L44" i="4" s="1"/>
  <c r="J44" i="3"/>
  <c r="L44" i="3" s="1"/>
  <c r="J45" i="4"/>
  <c r="L45" i="4" s="1"/>
  <c r="J45" i="3"/>
  <c r="L45" i="3" s="1"/>
  <c r="J49" i="4"/>
  <c r="L49" i="4" s="1"/>
  <c r="J49" i="3"/>
  <c r="L49" i="3" s="1"/>
  <c r="J5" i="4"/>
  <c r="L5" i="4" s="1"/>
  <c r="J5" i="3"/>
  <c r="L5" i="3" s="1"/>
  <c r="J18" i="4"/>
  <c r="L18" i="4" s="1"/>
  <c r="J18" i="3"/>
  <c r="L18" i="3" s="1"/>
  <c r="J11" i="4"/>
  <c r="L11" i="4" s="1"/>
  <c r="J11" i="3"/>
  <c r="L11" i="3" s="1"/>
  <c r="J21" i="3"/>
  <c r="L21" i="3" s="1"/>
  <c r="J21" i="4"/>
  <c r="L21" i="4" s="1"/>
  <c r="J42" i="4"/>
  <c r="L42" i="4" s="1"/>
  <c r="J42" i="3"/>
  <c r="L42" i="3" s="1"/>
  <c r="J26" i="4"/>
  <c r="L26" i="4" s="1"/>
  <c r="J26" i="3"/>
  <c r="L26" i="3" s="1"/>
  <c r="J28" i="4"/>
  <c r="L28" i="4" s="1"/>
  <c r="J28" i="3"/>
  <c r="L28" i="3" s="1"/>
  <c r="J25" i="4"/>
  <c r="L25" i="4" s="1"/>
  <c r="J25" i="3"/>
  <c r="L25" i="3" s="1"/>
  <c r="J15" i="3"/>
  <c r="L15" i="3" s="1"/>
  <c r="J15" i="4"/>
  <c r="L15" i="4" s="1"/>
  <c r="J13" i="4"/>
  <c r="L13" i="4" s="1"/>
  <c r="J13" i="3"/>
  <c r="L13" i="3" s="1"/>
  <c r="J19" i="3"/>
  <c r="L19" i="3" s="1"/>
  <c r="B43" i="4"/>
  <c r="J22" i="3"/>
  <c r="L22" i="3" s="1"/>
  <c r="J22" i="4"/>
  <c r="L22" i="4" s="1"/>
  <c r="J6" i="4"/>
  <c r="L6" i="4" s="1"/>
</calcChain>
</file>

<file path=xl/sharedStrings.xml><?xml version="1.0" encoding="utf-8"?>
<sst xmlns="http://schemas.openxmlformats.org/spreadsheetml/2006/main" count="997" uniqueCount="118">
  <si>
    <t>Country</t>
  </si>
  <si>
    <t>labour productivity</t>
  </si>
  <si>
    <t>AGO</t>
  </si>
  <si>
    <t>BDI</t>
  </si>
  <si>
    <t>BEN</t>
  </si>
  <si>
    <t>BFA</t>
  </si>
  <si>
    <t>BGD</t>
  </si>
  <si>
    <t>BWA</t>
  </si>
  <si>
    <t>CFA</t>
  </si>
  <si>
    <t>CIV</t>
  </si>
  <si>
    <t>CMR</t>
  </si>
  <si>
    <t>CHN</t>
  </si>
  <si>
    <t>DRC</t>
  </si>
  <si>
    <t>COG</t>
  </si>
  <si>
    <t>DJI</t>
  </si>
  <si>
    <t>ERI</t>
  </si>
  <si>
    <t>ETH</t>
  </si>
  <si>
    <t>GAB</t>
  </si>
  <si>
    <t>GHA</t>
  </si>
  <si>
    <t>GIN</t>
  </si>
  <si>
    <t>GMB</t>
  </si>
  <si>
    <t>GNB</t>
  </si>
  <si>
    <t>GNQ</t>
  </si>
  <si>
    <t>HKG</t>
  </si>
  <si>
    <t>IDN</t>
  </si>
  <si>
    <t>IND</t>
  </si>
  <si>
    <t>KEN</t>
  </si>
  <si>
    <t>KHM</t>
  </si>
  <si>
    <t>KOR</t>
  </si>
  <si>
    <t>LAO</t>
  </si>
  <si>
    <t>LKA</t>
  </si>
  <si>
    <t>MDG</t>
  </si>
  <si>
    <t>MLI</t>
  </si>
  <si>
    <t>MMR</t>
  </si>
  <si>
    <t>MOZ</t>
  </si>
  <si>
    <t>MRT</t>
  </si>
  <si>
    <t>MUS</t>
  </si>
  <si>
    <t>MWI</t>
  </si>
  <si>
    <t>MYS</t>
  </si>
  <si>
    <t>NAM</t>
  </si>
  <si>
    <t>NER</t>
  </si>
  <si>
    <t>NGA</t>
  </si>
  <si>
    <t>PAK</t>
  </si>
  <si>
    <t>PHL</t>
  </si>
  <si>
    <t>RWA</t>
  </si>
  <si>
    <t>SDN</t>
  </si>
  <si>
    <t>SEN</t>
  </si>
  <si>
    <t>SLE</t>
  </si>
  <si>
    <t>SOM</t>
  </si>
  <si>
    <t>TCD</t>
  </si>
  <si>
    <t>TGO</t>
  </si>
  <si>
    <t>THA</t>
  </si>
  <si>
    <t>TWN</t>
  </si>
  <si>
    <t>TZA</t>
  </si>
  <si>
    <t>UGA</t>
  </si>
  <si>
    <t>VNM</t>
  </si>
  <si>
    <t>ZMB</t>
  </si>
  <si>
    <t>ZWE</t>
  </si>
  <si>
    <t>resources- excluded</t>
  </si>
  <si>
    <t>currency</t>
  </si>
  <si>
    <t>date</t>
  </si>
  <si>
    <t>exchange rate</t>
  </si>
  <si>
    <t>wage in USD</t>
  </si>
  <si>
    <t>All minimum wages are: "Statutory nominal gross monthly minimum wage effective December 31st (Local currency)"</t>
  </si>
  <si>
    <t>ILOSTAT, accessed March 21st 2017</t>
  </si>
  <si>
    <t>USD per unit</t>
  </si>
  <si>
    <t>units per USD</t>
  </si>
  <si>
    <t>monthly</t>
  </si>
  <si>
    <t>daily</t>
  </si>
  <si>
    <t>notes</t>
  </si>
  <si>
    <t>wage in local currency</t>
  </si>
  <si>
    <t>AOA (Angolan Kwanza)</t>
  </si>
  <si>
    <t>BTD (Bangladeshi Taka)</t>
  </si>
  <si>
    <t>BWP (Botswana Pula)</t>
  </si>
  <si>
    <t>CHY (Chinese Yuan Renminbi)</t>
  </si>
  <si>
    <t>Not available</t>
  </si>
  <si>
    <t>ETB (Ethiopian Birr)</t>
  </si>
  <si>
    <t>GMD (Gambian Dalasi)</t>
  </si>
  <si>
    <t>IDR (Indonesian Rupiah)</t>
  </si>
  <si>
    <t>HKD (Hong Kong Dollar)</t>
  </si>
  <si>
    <t>GHS (Ghanaian Cedi)</t>
  </si>
  <si>
    <t>XAF (Central African CFA Franc)</t>
  </si>
  <si>
    <t>XOF (West African CFA Franc)</t>
  </si>
  <si>
    <t>BFI (Burundian Franc)</t>
  </si>
  <si>
    <t>CDF (Congolese Franc)</t>
  </si>
  <si>
    <t>INR (Indian Rupee)</t>
  </si>
  <si>
    <t>KES (Kenyan Shilling)</t>
  </si>
  <si>
    <t>USD (United States Dollar</t>
  </si>
  <si>
    <t>KRW (South Korean Won)</t>
  </si>
  <si>
    <t>LKR (Sri Lankan Rupee)</t>
  </si>
  <si>
    <t>MGA (Malagasy Ariary)</t>
  </si>
  <si>
    <t>MZN (Mozambican Metical)</t>
  </si>
  <si>
    <t>MRO (Mauritanian Ouguiya)</t>
  </si>
  <si>
    <t>MUR (Mauritian Rupee)</t>
  </si>
  <si>
    <t>MWK (Malawian Kwacha)</t>
  </si>
  <si>
    <t>MYR (Malaysian Ringgit)</t>
  </si>
  <si>
    <t>NGN (Nigerian Naira)</t>
  </si>
  <si>
    <t>PKR (Pakistani Rupee)</t>
  </si>
  <si>
    <t>PHP (Philippine Peso)</t>
  </si>
  <si>
    <t>RWF (Rwandan Franc)</t>
  </si>
  <si>
    <t>SDG (Sudanese Pound)</t>
  </si>
  <si>
    <t>SLL (Sierra Leonean Leone)</t>
  </si>
  <si>
    <t>THB (Thai Baht)</t>
  </si>
  <si>
    <t>TWD (New Taiwan Dollar)</t>
  </si>
  <si>
    <t>TZS (Tanzanian Shilling)</t>
  </si>
  <si>
    <t>UGX (Ugandan Shilling)</t>
  </si>
  <si>
    <t>VND (Vietnamese Dong)</t>
  </si>
  <si>
    <t>ZMK (Zambian Kwacha)</t>
  </si>
  <si>
    <t>LAK (Lao Kip)</t>
  </si>
  <si>
    <t>latest year</t>
  </si>
  <si>
    <t>country</t>
  </si>
  <si>
    <t>JPN</t>
  </si>
  <si>
    <t>JPY (Japanese Yen)</t>
  </si>
  <si>
    <t>USA</t>
  </si>
  <si>
    <t>USD (United States Dollar)</t>
  </si>
  <si>
    <t>GBR</t>
  </si>
  <si>
    <t>GBP (British Pound)</t>
  </si>
  <si>
    <t>currencies from: http://www.xe.com/currencytables/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</si>
</sst>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0.0000000000"/>
    <numFmt numFmtId="166" formatCode="0.0000000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4" fillId="0" borderId="0" xfId="0" applyFont="1"/>
    <xf numFmtId="3" fontId="4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5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left"/>
    </xf>
    <xf numFmtId="166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</cellXfs>
  <cellStyles count="7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dPt>
            <c:idx val="28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FDA-824D-8E4A-85C6ABEAB9F4}"/>
              </c:ext>
            </c:extLst>
          </c:dPt>
          <c:dPt>
            <c:idx val="29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FDA-824D-8E4A-85C6ABEAB9F4}"/>
              </c:ext>
            </c:extLst>
          </c:dPt>
          <c:dPt>
            <c:idx val="3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FDA-824D-8E4A-85C6ABEAB9F4}"/>
              </c:ext>
            </c:extLst>
          </c:dPt>
          <c:dPt>
            <c:idx val="33"/>
            <c:invertIfNegative val="0"/>
            <c:bubble3D val="0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FDA-824D-8E4A-85C6ABEAB9F4}"/>
              </c:ext>
            </c:extLst>
          </c:dPt>
          <c:dPt>
            <c:idx val="34"/>
            <c:invertIfNegative val="0"/>
            <c:bubble3D val="0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EFDA-824D-8E4A-85C6ABEAB9F4}"/>
              </c:ext>
            </c:extLst>
          </c:dPt>
          <c:dPt>
            <c:idx val="35"/>
            <c:invertIfNegative val="0"/>
            <c:bubble3D val="0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EFDA-824D-8E4A-85C6ABEAB9F4}"/>
              </c:ext>
            </c:extLst>
          </c:dPt>
          <c:dPt>
            <c:idx val="36"/>
            <c:invertIfNegative val="0"/>
            <c:bubble3D val="0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EFDA-824D-8E4A-85C6ABEAB9F4}"/>
              </c:ext>
            </c:extLst>
          </c:dPt>
          <c:dPt>
            <c:idx val="37"/>
            <c:invertIfNegative val="0"/>
            <c:bubble3D val="0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EFDA-824D-8E4A-85C6ABEAB9F4}"/>
              </c:ext>
            </c:extLst>
          </c:dPt>
          <c:dPt>
            <c:idx val="38"/>
            <c:invertIfNegative val="0"/>
            <c:bubble3D val="0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EFDA-824D-8E4A-85C6ABEAB9F4}"/>
              </c:ext>
            </c:extLst>
          </c:dPt>
          <c:dPt>
            <c:idx val="39"/>
            <c:invertIfNegative val="0"/>
            <c:bubble3D val="0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EFDA-824D-8E4A-85C6ABEAB9F4}"/>
              </c:ext>
            </c:extLst>
          </c:dPt>
          <c:dPt>
            <c:idx val="40"/>
            <c:invertIfNegative val="0"/>
            <c:bubble3D val="0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EFDA-824D-8E4A-85C6ABEAB9F4}"/>
              </c:ext>
            </c:extLst>
          </c:dPt>
          <c:dPt>
            <c:idx val="41"/>
            <c:invertIfNegative val="0"/>
            <c:bubble3D val="0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EFDA-824D-8E4A-85C6ABEAB9F4}"/>
              </c:ext>
            </c:extLst>
          </c:dPt>
          <c:dPt>
            <c:idx val="42"/>
            <c:invertIfNegative val="0"/>
            <c:bubble3D val="0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EFDA-824D-8E4A-85C6ABEAB9F4}"/>
              </c:ext>
            </c:extLst>
          </c:dPt>
          <c:dPt>
            <c:idx val="43"/>
            <c:invertIfNegative val="0"/>
            <c:bubble3D val="0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EFDA-824D-8E4A-85C6ABEAB9F4}"/>
              </c:ext>
            </c:extLst>
          </c:dPt>
          <c:dPt>
            <c:idx val="44"/>
            <c:invertIfNegative val="0"/>
            <c:bubble3D val="0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  <c:extLst>
              <c:ext xmlns:c16="http://schemas.microsoft.com/office/drawing/2014/chart" uri="{C3380CC4-5D6E-409C-BE32-E72D297353CC}">
                <c16:uniqueId val="{0000001D-EFDA-824D-8E4A-85C6ABEAB9F4}"/>
              </c:ext>
            </c:extLst>
          </c:dPt>
          <c:dPt>
            <c:idx val="45"/>
            <c:invertIfNegative val="0"/>
            <c:bubble3D val="0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  <c:extLst>
              <c:ext xmlns:c16="http://schemas.microsoft.com/office/drawing/2014/chart" uri="{C3380CC4-5D6E-409C-BE32-E72D297353CC}">
                <c16:uniqueId val="{0000001F-EFDA-824D-8E4A-85C6ABEAB9F4}"/>
              </c:ext>
            </c:extLst>
          </c:dPt>
          <c:dPt>
            <c:idx val="46"/>
            <c:invertIfNegative val="0"/>
            <c:bubble3D val="0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  <c:extLst>
              <c:ext xmlns:c16="http://schemas.microsoft.com/office/drawing/2014/chart" uri="{C3380CC4-5D6E-409C-BE32-E72D297353CC}">
                <c16:uniqueId val="{00000021-EFDA-824D-8E4A-85C6ABEAB9F4}"/>
              </c:ext>
            </c:extLst>
          </c:dPt>
          <c:cat>
            <c:strRef>
              <c:f>'summary sheet (sorted)'!$N$2:$N$48</c:f>
              <c:strCache>
                <c:ptCount val="47"/>
                <c:pt idx="0">
                  <c:v>BDI</c:v>
                </c:pt>
                <c:pt idx="1">
                  <c:v>UGA</c:v>
                </c:pt>
                <c:pt idx="2">
                  <c:v>RWA</c:v>
                </c:pt>
                <c:pt idx="3">
                  <c:v>SLE</c:v>
                </c:pt>
                <c:pt idx="4">
                  <c:v>MWI</c:v>
                </c:pt>
                <c:pt idx="5">
                  <c:v>ETH</c:v>
                </c:pt>
                <c:pt idx="6">
                  <c:v>GMB</c:v>
                </c:pt>
                <c:pt idx="7">
                  <c:v>GNB</c:v>
                </c:pt>
                <c:pt idx="8">
                  <c:v>DRC</c:v>
                </c:pt>
                <c:pt idx="9">
                  <c:v>MDG</c:v>
                </c:pt>
                <c:pt idx="10">
                  <c:v>TGO</c:v>
                </c:pt>
                <c:pt idx="11">
                  <c:v>CMR</c:v>
                </c:pt>
                <c:pt idx="12">
                  <c:v>MLI</c:v>
                </c:pt>
                <c:pt idx="13">
                  <c:v>GHA</c:v>
                </c:pt>
                <c:pt idx="14">
                  <c:v>TZA</c:v>
                </c:pt>
                <c:pt idx="15">
                  <c:v>NER</c:v>
                </c:pt>
                <c:pt idx="16">
                  <c:v>BFA</c:v>
                </c:pt>
                <c:pt idx="17">
                  <c:v>BEN</c:v>
                </c:pt>
                <c:pt idx="18">
                  <c:v>SEN</c:v>
                </c:pt>
                <c:pt idx="19">
                  <c:v>BWA</c:v>
                </c:pt>
                <c:pt idx="20">
                  <c:v>SDN</c:v>
                </c:pt>
                <c:pt idx="21">
                  <c:v>AGO</c:v>
                </c:pt>
                <c:pt idx="22">
                  <c:v>MRT</c:v>
                </c:pt>
                <c:pt idx="23">
                  <c:v>NGA</c:v>
                </c:pt>
                <c:pt idx="24">
                  <c:v>CIV</c:v>
                </c:pt>
                <c:pt idx="25">
                  <c:v>TCD</c:v>
                </c:pt>
                <c:pt idx="26">
                  <c:v>MOZ</c:v>
                </c:pt>
                <c:pt idx="27">
                  <c:v>MUS</c:v>
                </c:pt>
                <c:pt idx="28">
                  <c:v>KEN</c:v>
                </c:pt>
                <c:pt idx="29">
                  <c:v>GNQ</c:v>
                </c:pt>
                <c:pt idx="30">
                  <c:v>GAB</c:v>
                </c:pt>
                <c:pt idx="33">
                  <c:v>IND</c:v>
                </c:pt>
                <c:pt idx="34">
                  <c:v>VNM</c:v>
                </c:pt>
                <c:pt idx="35">
                  <c:v>BGD</c:v>
                </c:pt>
                <c:pt idx="36">
                  <c:v>LAO</c:v>
                </c:pt>
                <c:pt idx="37">
                  <c:v>KHM</c:v>
                </c:pt>
                <c:pt idx="38">
                  <c:v>PAK</c:v>
                </c:pt>
                <c:pt idx="39">
                  <c:v>IDN</c:v>
                </c:pt>
                <c:pt idx="40">
                  <c:v>CHN</c:v>
                </c:pt>
                <c:pt idx="41">
                  <c:v>THA</c:v>
                </c:pt>
                <c:pt idx="42">
                  <c:v>PHL</c:v>
                </c:pt>
                <c:pt idx="43">
                  <c:v>MYS</c:v>
                </c:pt>
                <c:pt idx="44">
                  <c:v>TWN</c:v>
                </c:pt>
                <c:pt idx="45">
                  <c:v>HKG</c:v>
                </c:pt>
                <c:pt idx="46">
                  <c:v>KOR</c:v>
                </c:pt>
              </c:strCache>
            </c:strRef>
          </c:cat>
          <c:val>
            <c:numRef>
              <c:f>'summary sheet (sorted)'!$O$2:$O$48</c:f>
              <c:numCache>
                <c:formatCode>"$"#,##0.00</c:formatCode>
                <c:ptCount val="47"/>
                <c:pt idx="0">
                  <c:v>8.658965846153846E-2</c:v>
                </c:pt>
                <c:pt idx="1">
                  <c:v>9.1396153846153849E-2</c:v>
                </c:pt>
                <c:pt idx="2">
                  <c:v>0.12329813269230769</c:v>
                </c:pt>
                <c:pt idx="3">
                  <c:v>0.22166346153846156</c:v>
                </c:pt>
                <c:pt idx="4">
                  <c:v>0.73810913999999994</c:v>
                </c:pt>
                <c:pt idx="5">
                  <c:v>0.93531620861538467</c:v>
                </c:pt>
                <c:pt idx="6">
                  <c:v>1.313402</c:v>
                </c:pt>
                <c:pt idx="7">
                  <c:v>1.5371549836923075</c:v>
                </c:pt>
                <c:pt idx="8">
                  <c:v>1.5469613599999998</c:v>
                </c:pt>
                <c:pt idx="9">
                  <c:v>1.8630784753846152</c:v>
                </c:pt>
                <c:pt idx="10">
                  <c:v>2.1275550153846154</c:v>
                </c:pt>
                <c:pt idx="11">
                  <c:v>2.2815806447384612</c:v>
                </c:pt>
                <c:pt idx="12">
                  <c:v>2.2988665704615383</c:v>
                </c:pt>
                <c:pt idx="13">
                  <c:v>2.3130979845230768</c:v>
                </c:pt>
                <c:pt idx="14">
                  <c:v>2.4258461538461535</c:v>
                </c:pt>
                <c:pt idx="15">
                  <c:v>2.4270570570153849</c:v>
                </c:pt>
                <c:pt idx="16">
                  <c:v>2.4785109574153847</c:v>
                </c:pt>
                <c:pt idx="17">
                  <c:v>2.5545205653846157</c:v>
                </c:pt>
                <c:pt idx="18">
                  <c:v>2.9276219247999999</c:v>
                </c:pt>
                <c:pt idx="19">
                  <c:v>3.4409994000000004</c:v>
                </c:pt>
                <c:pt idx="20">
                  <c:v>3.7129307692307694</c:v>
                </c:pt>
                <c:pt idx="21">
                  <c:v>3.9001760318923075</c:v>
                </c:pt>
                <c:pt idx="22">
                  <c:v>4.0112851153846156</c:v>
                </c:pt>
                <c:pt idx="23">
                  <c:v>4.3282800000000003</c:v>
                </c:pt>
                <c:pt idx="24">
                  <c:v>4.8465212307692305</c:v>
                </c:pt>
                <c:pt idx="25">
                  <c:v>4.8465212307692305</c:v>
                </c:pt>
                <c:pt idx="26">
                  <c:v>5.0661195703846156</c:v>
                </c:pt>
                <c:pt idx="27">
                  <c:v>5.6938441272807685</c:v>
                </c:pt>
                <c:pt idx="28">
                  <c:v>6.0176045042307695</c:v>
                </c:pt>
                <c:pt idx="29">
                  <c:v>10.42284778353846</c:v>
                </c:pt>
                <c:pt idx="30">
                  <c:v>12.116303076923078</c:v>
                </c:pt>
                <c:pt idx="33">
                  <c:v>1.8590664479999999</c:v>
                </c:pt>
                <c:pt idx="34">
                  <c:v>2.0983076923076922</c:v>
                </c:pt>
                <c:pt idx="35">
                  <c:v>2.6375653846153848</c:v>
                </c:pt>
                <c:pt idx="36">
                  <c:v>3.0002253846153843</c:v>
                </c:pt>
                <c:pt idx="37">
                  <c:v>3.0769230769230771</c:v>
                </c:pt>
                <c:pt idx="38">
                  <c:v>3.6457692307692304</c:v>
                </c:pt>
                <c:pt idx="39">
                  <c:v>4.2137662461538463</c:v>
                </c:pt>
                <c:pt idx="40">
                  <c:v>8.8943553946153848</c:v>
                </c:pt>
                <c:pt idx="41">
                  <c:v>9.1701119999999996</c:v>
                </c:pt>
                <c:pt idx="42">
                  <c:v>10.529147460928847</c:v>
                </c:pt>
                <c:pt idx="43">
                  <c:v>10.557350325</c:v>
                </c:pt>
                <c:pt idx="44">
                  <c:v>24.511996008230771</c:v>
                </c:pt>
                <c:pt idx="45">
                  <c:v>31.596856102000004</c:v>
                </c:pt>
                <c:pt idx="46">
                  <c:v>37.002216658846152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EFDA-824D-8E4A-85C6ABEAB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1888168"/>
        <c:axId val="2102142616"/>
      </c:barChart>
      <c:catAx>
        <c:axId val="2101888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/>
                <a:cs typeface="Times New Roman"/>
              </a:defRPr>
            </a:pPr>
            <a:endParaRPr lang="en-US"/>
          </a:p>
        </c:txPr>
        <c:crossAx val="2102142616"/>
        <c:crosses val="autoZero"/>
        <c:auto val="1"/>
        <c:lblAlgn val="ctr"/>
        <c:lblOffset val="100"/>
        <c:noMultiLvlLbl val="0"/>
      </c:catAx>
      <c:valAx>
        <c:axId val="2102142616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/>
                <a:cs typeface="Times New Roman"/>
              </a:defRPr>
            </a:pPr>
            <a:endParaRPr lang="en-US"/>
          </a:p>
        </c:txPr>
        <c:crossAx val="2101888168"/>
        <c:crosses val="autoZero"/>
        <c:crossBetween val="between"/>
      </c:valAx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'summary sheet (sorted)'!$T$1</c:f>
              <c:strCache>
                <c:ptCount val="1"/>
                <c:pt idx="0">
                  <c:v>latest year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28"/>
            <c:invertIfNegative val="0"/>
            <c:bubble3D val="0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582-3A4F-9D8E-DB0D0A376593}"/>
              </c:ext>
            </c:extLst>
          </c:dPt>
          <c:dPt>
            <c:idx val="29"/>
            <c:invertIfNegative val="0"/>
            <c:bubble3D val="0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582-3A4F-9D8E-DB0D0A376593}"/>
              </c:ext>
            </c:extLst>
          </c:dPt>
          <c:dPt>
            <c:idx val="30"/>
            <c:invertIfNegative val="0"/>
            <c:bubble3D val="0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582-3A4F-9D8E-DB0D0A376593}"/>
              </c:ext>
            </c:extLst>
          </c:dPt>
          <c:dPt>
            <c:idx val="31"/>
            <c:invertIfNegative val="0"/>
            <c:bubble3D val="0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582-3A4F-9D8E-DB0D0A376593}"/>
              </c:ext>
            </c:extLst>
          </c:dPt>
          <c:dPt>
            <c:idx val="32"/>
            <c:invertIfNegative val="0"/>
            <c:bubble3D val="0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582-3A4F-9D8E-DB0D0A376593}"/>
              </c:ext>
            </c:extLst>
          </c:dPt>
          <c:dPt>
            <c:idx val="33"/>
            <c:invertIfNegative val="0"/>
            <c:bubble3D val="0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A582-3A4F-9D8E-DB0D0A376593}"/>
              </c:ext>
            </c:extLst>
          </c:dPt>
          <c:dPt>
            <c:idx val="34"/>
            <c:invertIfNegative val="0"/>
            <c:bubble3D val="0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A582-3A4F-9D8E-DB0D0A376593}"/>
              </c:ext>
            </c:extLst>
          </c:dPt>
          <c:dPt>
            <c:idx val="35"/>
            <c:invertIfNegative val="0"/>
            <c:bubble3D val="0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A582-3A4F-9D8E-DB0D0A376593}"/>
              </c:ext>
            </c:extLst>
          </c:dPt>
          <c:dPt>
            <c:idx val="36"/>
            <c:invertIfNegative val="0"/>
            <c:bubble3D val="0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A582-3A4F-9D8E-DB0D0A376593}"/>
              </c:ext>
            </c:extLst>
          </c:dPt>
          <c:dPt>
            <c:idx val="37"/>
            <c:invertIfNegative val="0"/>
            <c:bubble3D val="0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A582-3A4F-9D8E-DB0D0A376593}"/>
              </c:ext>
            </c:extLst>
          </c:dPt>
          <c:dPt>
            <c:idx val="38"/>
            <c:invertIfNegative val="0"/>
            <c:bubble3D val="0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A582-3A4F-9D8E-DB0D0A376593}"/>
              </c:ext>
            </c:extLst>
          </c:dPt>
          <c:dPt>
            <c:idx val="39"/>
            <c:invertIfNegative val="0"/>
            <c:bubble3D val="0"/>
            <c:spPr>
              <a:solidFill>
                <a:srgbClr val="000090"/>
              </a:solidFill>
              <a:ln>
                <a:solidFill>
                  <a:srgbClr val="00009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A582-3A4F-9D8E-DB0D0A376593}"/>
              </c:ext>
            </c:extLst>
          </c:dPt>
          <c:dPt>
            <c:idx val="40"/>
            <c:invertIfNegative val="0"/>
            <c:bubble3D val="0"/>
            <c:spPr>
              <a:solidFill>
                <a:srgbClr val="000090"/>
              </a:solidFill>
              <a:ln>
                <a:solidFill>
                  <a:srgbClr val="00009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A582-3A4F-9D8E-DB0D0A376593}"/>
              </c:ext>
            </c:extLst>
          </c:dPt>
          <c:dPt>
            <c:idx val="41"/>
            <c:invertIfNegative val="0"/>
            <c:bubble3D val="0"/>
            <c:spPr>
              <a:solidFill>
                <a:srgbClr val="000090"/>
              </a:solidFill>
              <a:ln>
                <a:solidFill>
                  <a:srgbClr val="00009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A582-3A4F-9D8E-DB0D0A376593}"/>
              </c:ext>
            </c:extLst>
          </c:dPt>
          <c:dPt>
            <c:idx val="42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1D-A582-3A4F-9D8E-DB0D0A376593}"/>
              </c:ext>
            </c:extLst>
          </c:dPt>
          <c:dPt>
            <c:idx val="43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1F-A582-3A4F-9D8E-DB0D0A376593}"/>
              </c:ext>
            </c:extLst>
          </c:dPt>
          <c:dPt>
            <c:idx val="44"/>
            <c:invertIfNegative val="0"/>
            <c:bubble3D val="0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1-A582-3A4F-9D8E-DB0D0A376593}"/>
              </c:ext>
            </c:extLst>
          </c:dPt>
          <c:dPt>
            <c:idx val="45"/>
            <c:invertIfNegative val="0"/>
            <c:bubble3D val="0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3-A582-3A4F-9D8E-DB0D0A376593}"/>
              </c:ext>
            </c:extLst>
          </c:dPt>
          <c:dPt>
            <c:idx val="46"/>
            <c:invertIfNegative val="0"/>
            <c:bubble3D val="0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5-A582-3A4F-9D8E-DB0D0A376593}"/>
              </c:ext>
            </c:extLst>
          </c:dPt>
          <c:cat>
            <c:strRef>
              <c:f>'summary sheet (sorted)'!$S$2:$S$47</c:f>
              <c:strCache>
                <c:ptCount val="46"/>
                <c:pt idx="0">
                  <c:v>MWI</c:v>
                </c:pt>
                <c:pt idx="1">
                  <c:v>ETH</c:v>
                </c:pt>
                <c:pt idx="2">
                  <c:v>GMB</c:v>
                </c:pt>
                <c:pt idx="3">
                  <c:v>GNB</c:v>
                </c:pt>
                <c:pt idx="4">
                  <c:v>DRC</c:v>
                </c:pt>
                <c:pt idx="5">
                  <c:v>MDG</c:v>
                </c:pt>
                <c:pt idx="6">
                  <c:v>TGO</c:v>
                </c:pt>
                <c:pt idx="7">
                  <c:v>CMR</c:v>
                </c:pt>
                <c:pt idx="8">
                  <c:v>MLI</c:v>
                </c:pt>
                <c:pt idx="9">
                  <c:v>GHA</c:v>
                </c:pt>
                <c:pt idx="10">
                  <c:v>TZA</c:v>
                </c:pt>
                <c:pt idx="11">
                  <c:v>NER</c:v>
                </c:pt>
                <c:pt idx="12">
                  <c:v>BFA</c:v>
                </c:pt>
                <c:pt idx="13">
                  <c:v>BEN</c:v>
                </c:pt>
                <c:pt idx="14">
                  <c:v>SEN</c:v>
                </c:pt>
                <c:pt idx="15">
                  <c:v>BWA</c:v>
                </c:pt>
                <c:pt idx="16">
                  <c:v>SDN</c:v>
                </c:pt>
                <c:pt idx="17">
                  <c:v>AGO</c:v>
                </c:pt>
                <c:pt idx="18">
                  <c:v>MRT</c:v>
                </c:pt>
                <c:pt idx="19">
                  <c:v>NGA</c:v>
                </c:pt>
                <c:pt idx="20">
                  <c:v>CIV</c:v>
                </c:pt>
                <c:pt idx="21">
                  <c:v>TCD</c:v>
                </c:pt>
                <c:pt idx="22">
                  <c:v>MOZ</c:v>
                </c:pt>
                <c:pt idx="23">
                  <c:v>MUS</c:v>
                </c:pt>
                <c:pt idx="24">
                  <c:v>KEN</c:v>
                </c:pt>
                <c:pt idx="25">
                  <c:v>GNQ</c:v>
                </c:pt>
                <c:pt idx="26">
                  <c:v>GAB</c:v>
                </c:pt>
                <c:pt idx="28">
                  <c:v>IND</c:v>
                </c:pt>
                <c:pt idx="29">
                  <c:v>VNM</c:v>
                </c:pt>
                <c:pt idx="30">
                  <c:v>BGD</c:v>
                </c:pt>
                <c:pt idx="31">
                  <c:v>LAO</c:v>
                </c:pt>
                <c:pt idx="32">
                  <c:v>KHM</c:v>
                </c:pt>
                <c:pt idx="33">
                  <c:v>PAK</c:v>
                </c:pt>
                <c:pt idx="34">
                  <c:v>IDN</c:v>
                </c:pt>
                <c:pt idx="35">
                  <c:v>CHN</c:v>
                </c:pt>
                <c:pt idx="36">
                  <c:v>THA</c:v>
                </c:pt>
                <c:pt idx="37">
                  <c:v>PHL</c:v>
                </c:pt>
                <c:pt idx="38">
                  <c:v>MYS</c:v>
                </c:pt>
                <c:pt idx="39">
                  <c:v>TWN</c:v>
                </c:pt>
                <c:pt idx="40">
                  <c:v>HKG</c:v>
                </c:pt>
                <c:pt idx="41">
                  <c:v>KOR</c:v>
                </c:pt>
                <c:pt idx="42">
                  <c:v>JPN</c:v>
                </c:pt>
                <c:pt idx="44">
                  <c:v>USA</c:v>
                </c:pt>
                <c:pt idx="45">
                  <c:v>GBR</c:v>
                </c:pt>
              </c:strCache>
            </c:strRef>
          </c:cat>
          <c:val>
            <c:numRef>
              <c:f>'summary sheet (sorted)'!$T$2:$T$47</c:f>
              <c:numCache>
                <c:formatCode>"$"#,##0.00</c:formatCode>
                <c:ptCount val="46"/>
                <c:pt idx="0">
                  <c:v>0.73810913999999994</c:v>
                </c:pt>
                <c:pt idx="1">
                  <c:v>0.93531620861538467</c:v>
                </c:pt>
                <c:pt idx="2">
                  <c:v>1.313402</c:v>
                </c:pt>
                <c:pt idx="3">
                  <c:v>1.5371549836923075</c:v>
                </c:pt>
                <c:pt idx="4">
                  <c:v>1.5469613599999998</c:v>
                </c:pt>
                <c:pt idx="5">
                  <c:v>1.8630784753846152</c:v>
                </c:pt>
                <c:pt idx="6">
                  <c:v>2.1275550153846154</c:v>
                </c:pt>
                <c:pt idx="7">
                  <c:v>2.2815806447384612</c:v>
                </c:pt>
                <c:pt idx="8">
                  <c:v>2.2988665704615383</c:v>
                </c:pt>
                <c:pt idx="9">
                  <c:v>2.3130979845230768</c:v>
                </c:pt>
                <c:pt idx="10">
                  <c:v>2.4258461538461535</c:v>
                </c:pt>
                <c:pt idx="11">
                  <c:v>2.4270570570153849</c:v>
                </c:pt>
                <c:pt idx="12">
                  <c:v>2.4785109574153847</c:v>
                </c:pt>
                <c:pt idx="13">
                  <c:v>2.5545205653846157</c:v>
                </c:pt>
                <c:pt idx="14">
                  <c:v>2.9276219247999999</c:v>
                </c:pt>
                <c:pt idx="15">
                  <c:v>3.4409994000000004</c:v>
                </c:pt>
                <c:pt idx="16">
                  <c:v>3.7129307692307694</c:v>
                </c:pt>
                <c:pt idx="17">
                  <c:v>3.9001760318923075</c:v>
                </c:pt>
                <c:pt idx="18">
                  <c:v>4.0112851153846156</c:v>
                </c:pt>
                <c:pt idx="19">
                  <c:v>4.3282800000000003</c:v>
                </c:pt>
                <c:pt idx="20">
                  <c:v>4.8465212307692305</c:v>
                </c:pt>
                <c:pt idx="21">
                  <c:v>4.8465212307692305</c:v>
                </c:pt>
                <c:pt idx="22">
                  <c:v>5.0661195703846156</c:v>
                </c:pt>
                <c:pt idx="23">
                  <c:v>5.6938441272807685</c:v>
                </c:pt>
                <c:pt idx="24">
                  <c:v>6.0176045042307695</c:v>
                </c:pt>
                <c:pt idx="25">
                  <c:v>10.42284778353846</c:v>
                </c:pt>
                <c:pt idx="26">
                  <c:v>12.116303076923078</c:v>
                </c:pt>
                <c:pt idx="28">
                  <c:v>1.8590664479999999</c:v>
                </c:pt>
                <c:pt idx="29">
                  <c:v>2.0983076923076922</c:v>
                </c:pt>
                <c:pt idx="30">
                  <c:v>2.6375653846153848</c:v>
                </c:pt>
                <c:pt idx="31">
                  <c:v>3.0002253846153843</c:v>
                </c:pt>
                <c:pt idx="32">
                  <c:v>3.0769230769230771</c:v>
                </c:pt>
                <c:pt idx="33">
                  <c:v>3.6457692307692304</c:v>
                </c:pt>
                <c:pt idx="34">
                  <c:v>4.2137662461538463</c:v>
                </c:pt>
                <c:pt idx="35">
                  <c:v>8.8943553946153848</c:v>
                </c:pt>
                <c:pt idx="36">
                  <c:v>9.1701119999999996</c:v>
                </c:pt>
                <c:pt idx="37">
                  <c:v>10.529147460928847</c:v>
                </c:pt>
                <c:pt idx="38">
                  <c:v>10.557350325</c:v>
                </c:pt>
                <c:pt idx="39">
                  <c:v>24.511996008230771</c:v>
                </c:pt>
                <c:pt idx="40">
                  <c:v>31.596856102000004</c:v>
                </c:pt>
                <c:pt idx="41">
                  <c:v>37.002216658846152</c:v>
                </c:pt>
                <c:pt idx="42">
                  <c:v>48.380884327113641</c:v>
                </c:pt>
                <c:pt idx="44">
                  <c:v>48.346153846153847</c:v>
                </c:pt>
                <c:pt idx="45">
                  <c:v>69.738850437038451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A582-3A4F-9D8E-DB0D0A376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4368984"/>
        <c:axId val="2104372040"/>
      </c:barChart>
      <c:catAx>
        <c:axId val="2104368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/>
                <a:cs typeface="Times New Roman"/>
              </a:defRPr>
            </a:pPr>
            <a:endParaRPr lang="en-US"/>
          </a:p>
        </c:txPr>
        <c:crossAx val="2104372040"/>
        <c:crosses val="autoZero"/>
        <c:auto val="1"/>
        <c:lblAlgn val="ctr"/>
        <c:lblOffset val="100"/>
        <c:noMultiLvlLbl val="0"/>
      </c:catAx>
      <c:valAx>
        <c:axId val="2104372040"/>
        <c:scaling>
          <c:orientation val="minMax"/>
          <c:max val="70"/>
        </c:scaling>
        <c:delete val="0"/>
        <c:axPos val="l"/>
        <c:majorGridlines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/>
                <a:cs typeface="Times New Roman"/>
              </a:defRPr>
            </a:pPr>
            <a:endParaRPr lang="en-US"/>
          </a:p>
        </c:txPr>
        <c:crossAx val="2104368984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48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tabSelected="1" zoomScale="150" workbookViewId="0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5473" cy="6281351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8333" cy="629073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4"/>
  <sheetViews>
    <sheetView workbookViewId="0">
      <pane xSplit="1" ySplit="6" topLeftCell="B19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baseColWidth="10" defaultRowHeight="16" x14ac:dyDescent="0.2"/>
  <cols>
    <col min="1" max="1" width="16.33203125" style="1" customWidth="1"/>
    <col min="2" max="2" width="9.5" style="6" customWidth="1"/>
    <col min="3" max="3" width="15.33203125" style="4" customWidth="1"/>
    <col min="4" max="4" width="29.5" style="6" customWidth="1"/>
    <col min="5" max="5" width="18.33203125" style="6" customWidth="1"/>
    <col min="6" max="6" width="17.6640625" style="6" customWidth="1"/>
    <col min="7" max="7" width="17.5" style="6" customWidth="1"/>
    <col min="8" max="8" width="15.1640625" style="9" customWidth="1"/>
    <col min="9" max="9" width="13.1640625" style="9" customWidth="1"/>
    <col min="10" max="10" width="21.83203125" style="1" customWidth="1"/>
    <col min="11" max="11" width="20.5" style="1" customWidth="1"/>
    <col min="12" max="16384" width="10.83203125" style="1"/>
  </cols>
  <sheetData>
    <row r="1" spans="1:10" x14ac:dyDescent="0.2">
      <c r="A1" s="1" t="s">
        <v>63</v>
      </c>
    </row>
    <row r="2" spans="1:10" x14ac:dyDescent="0.2">
      <c r="A2" s="1" t="s">
        <v>64</v>
      </c>
    </row>
    <row r="3" spans="1:10" x14ac:dyDescent="0.2">
      <c r="A3" s="1" t="s">
        <v>117</v>
      </c>
    </row>
    <row r="5" spans="1:10" x14ac:dyDescent="0.2">
      <c r="B5" s="15" t="s">
        <v>70</v>
      </c>
      <c r="C5" s="15"/>
      <c r="D5" s="15"/>
      <c r="E5" s="15" t="s">
        <v>61</v>
      </c>
      <c r="F5" s="15"/>
      <c r="G5" s="15"/>
      <c r="H5" s="16" t="s">
        <v>62</v>
      </c>
      <c r="I5" s="16"/>
    </row>
    <row r="6" spans="1:10" s="2" customFormat="1" x14ac:dyDescent="0.2">
      <c r="A6" s="2" t="s">
        <v>0</v>
      </c>
      <c r="B6" s="7" t="s">
        <v>60</v>
      </c>
      <c r="C6" s="3" t="s">
        <v>67</v>
      </c>
      <c r="D6" s="7" t="s">
        <v>59</v>
      </c>
      <c r="E6" s="7" t="s">
        <v>65</v>
      </c>
      <c r="F6" s="7" t="s">
        <v>66</v>
      </c>
      <c r="G6" s="7" t="s">
        <v>60</v>
      </c>
      <c r="H6" s="10" t="s">
        <v>67</v>
      </c>
      <c r="I6" s="10" t="s">
        <v>68</v>
      </c>
      <c r="J6" s="2" t="s">
        <v>69</v>
      </c>
    </row>
    <row r="7" spans="1:10" x14ac:dyDescent="0.2">
      <c r="A7" s="1" t="s">
        <v>2</v>
      </c>
      <c r="B7" s="6">
        <v>2010</v>
      </c>
      <c r="C7" s="4">
        <v>9371</v>
      </c>
      <c r="D7" s="6" t="s">
        <v>71</v>
      </c>
      <c r="E7" s="6">
        <v>1.08211052E-2</v>
      </c>
      <c r="F7" s="6">
        <v>92.412002563499996</v>
      </c>
      <c r="G7" s="8">
        <v>40543</v>
      </c>
      <c r="H7" s="9">
        <f>C7*E7</f>
        <v>101.4045768292</v>
      </c>
      <c r="I7" s="9">
        <f>H7/26</f>
        <v>3.9001760318923075</v>
      </c>
    </row>
    <row r="8" spans="1:10" x14ac:dyDescent="0.2">
      <c r="B8" s="6">
        <v>2011</v>
      </c>
      <c r="C8" s="13" t="s">
        <v>75</v>
      </c>
      <c r="G8" s="8"/>
    </row>
    <row r="9" spans="1:10" x14ac:dyDescent="0.2">
      <c r="B9" s="6">
        <v>2012</v>
      </c>
      <c r="C9" s="13" t="s">
        <v>75</v>
      </c>
      <c r="G9" s="8"/>
    </row>
    <row r="10" spans="1:10" x14ac:dyDescent="0.2">
      <c r="B10" s="6">
        <v>2013</v>
      </c>
      <c r="C10" s="13" t="s">
        <v>75</v>
      </c>
      <c r="G10" s="8"/>
    </row>
    <row r="11" spans="1:10" x14ac:dyDescent="0.2">
      <c r="A11" s="1" t="s">
        <v>3</v>
      </c>
      <c r="B11" s="6">
        <v>2010</v>
      </c>
      <c r="C11" s="4">
        <v>3467</v>
      </c>
      <c r="D11" s="6" t="s">
        <v>83</v>
      </c>
      <c r="E11" s="6">
        <v>8.2850039999999995E-4</v>
      </c>
      <c r="F11" s="11">
        <v>1207.0000000082</v>
      </c>
      <c r="G11" s="8">
        <v>40543</v>
      </c>
      <c r="H11" s="9">
        <f t="shared" ref="H11:H26" si="0">C11*E11</f>
        <v>2.8724108868</v>
      </c>
      <c r="I11" s="9">
        <f t="shared" ref="I11:I26" si="1">H11/26</f>
        <v>0.1104773418</v>
      </c>
    </row>
    <row r="12" spans="1:10" x14ac:dyDescent="0.2">
      <c r="B12" s="6">
        <v>2011</v>
      </c>
      <c r="C12" s="4">
        <v>3467</v>
      </c>
      <c r="D12" s="6" t="s">
        <v>83</v>
      </c>
      <c r="E12" s="6">
        <v>7.800312E-4</v>
      </c>
      <c r="F12" s="6">
        <v>1282</v>
      </c>
      <c r="G12" s="8">
        <v>40908</v>
      </c>
      <c r="H12" s="9">
        <f t="shared" si="0"/>
        <v>2.7043681704</v>
      </c>
      <c r="I12" s="9">
        <f t="shared" si="1"/>
        <v>0.1040141604</v>
      </c>
    </row>
    <row r="13" spans="1:10" x14ac:dyDescent="0.2">
      <c r="B13" s="6">
        <v>2012</v>
      </c>
      <c r="C13" s="4">
        <v>3467</v>
      </c>
      <c r="D13" s="6" t="s">
        <v>83</v>
      </c>
      <c r="E13" s="6">
        <v>6.5202200000000004E-4</v>
      </c>
      <c r="F13" s="6">
        <v>1533.6906012236</v>
      </c>
      <c r="G13" s="8">
        <v>41274</v>
      </c>
      <c r="H13" s="9">
        <f t="shared" si="0"/>
        <v>2.2605602739999999</v>
      </c>
      <c r="I13" s="9">
        <f t="shared" si="1"/>
        <v>8.6944625923076918E-2</v>
      </c>
    </row>
    <row r="14" spans="1:10" x14ac:dyDescent="0.2">
      <c r="B14" s="6">
        <v>2013</v>
      </c>
      <c r="C14" s="4">
        <v>3467</v>
      </c>
      <c r="D14" s="6" t="s">
        <v>83</v>
      </c>
      <c r="E14" s="6">
        <v>6.4935999999999998E-4</v>
      </c>
      <c r="F14" s="6">
        <v>1539.9778243193</v>
      </c>
      <c r="G14" s="8">
        <v>41639</v>
      </c>
      <c r="H14" s="9">
        <f t="shared" si="0"/>
        <v>2.2513311200000001</v>
      </c>
      <c r="I14" s="9">
        <f t="shared" si="1"/>
        <v>8.658965846153846E-2</v>
      </c>
    </row>
    <row r="15" spans="1:10" x14ac:dyDescent="0.2">
      <c r="A15" s="1" t="s">
        <v>4</v>
      </c>
      <c r="B15" s="6">
        <v>2010</v>
      </c>
      <c r="C15" s="4">
        <v>31625</v>
      </c>
      <c r="D15" s="6" t="s">
        <v>82</v>
      </c>
      <c r="E15" s="6">
        <v>2.0431072999999998E-3</v>
      </c>
      <c r="F15" s="6">
        <v>489.45054958449998</v>
      </c>
      <c r="G15" s="8">
        <v>40543</v>
      </c>
      <c r="H15" s="9">
        <f t="shared" si="0"/>
        <v>64.613268362499994</v>
      </c>
      <c r="I15" s="9">
        <f t="shared" si="1"/>
        <v>2.4851257062499998</v>
      </c>
    </row>
    <row r="16" spans="1:10" x14ac:dyDescent="0.2">
      <c r="B16" s="6">
        <v>2011</v>
      </c>
      <c r="C16" s="4">
        <v>31625</v>
      </c>
      <c r="D16" s="6" t="s">
        <v>82</v>
      </c>
      <c r="E16" s="6">
        <v>1.9755867999999999E-3</v>
      </c>
      <c r="F16" s="6">
        <v>506.1787174936</v>
      </c>
      <c r="G16" s="8">
        <v>40908</v>
      </c>
      <c r="H16" s="9">
        <f t="shared" si="0"/>
        <v>62.477932549999998</v>
      </c>
      <c r="I16" s="9">
        <f t="shared" si="1"/>
        <v>2.4029974057692307</v>
      </c>
    </row>
    <row r="17" spans="1:9" x14ac:dyDescent="0.2">
      <c r="B17" s="6">
        <v>2012</v>
      </c>
      <c r="C17" s="4">
        <v>31625</v>
      </c>
      <c r="D17" s="6" t="s">
        <v>82</v>
      </c>
      <c r="E17" s="6">
        <v>2.0099857E-3</v>
      </c>
      <c r="F17" s="6">
        <v>497.51596790460002</v>
      </c>
      <c r="G17" s="8">
        <v>41274</v>
      </c>
      <c r="H17" s="9">
        <f t="shared" si="0"/>
        <v>63.565797762499997</v>
      </c>
      <c r="I17" s="9">
        <f t="shared" si="1"/>
        <v>2.444838375480769</v>
      </c>
    </row>
    <row r="18" spans="1:9" x14ac:dyDescent="0.2">
      <c r="B18" s="6">
        <v>2013</v>
      </c>
      <c r="C18" s="4">
        <v>31625</v>
      </c>
      <c r="D18" s="6" t="s">
        <v>82</v>
      </c>
      <c r="E18" s="6">
        <v>2.1001591999999999E-3</v>
      </c>
      <c r="F18" s="6">
        <v>476.15437526890003</v>
      </c>
      <c r="G18" s="8">
        <v>41639</v>
      </c>
      <c r="H18" s="9">
        <f t="shared" si="0"/>
        <v>66.417534700000004</v>
      </c>
      <c r="I18" s="9">
        <f t="shared" si="1"/>
        <v>2.5545205653846157</v>
      </c>
    </row>
    <row r="19" spans="1:9" x14ac:dyDescent="0.2">
      <c r="A19" s="1" t="s">
        <v>5</v>
      </c>
      <c r="B19" s="6">
        <v>2010</v>
      </c>
      <c r="C19" s="4">
        <v>30684</v>
      </c>
      <c r="D19" s="6" t="s">
        <v>82</v>
      </c>
      <c r="E19" s="6">
        <v>2.0431072999999998E-3</v>
      </c>
      <c r="F19" s="6">
        <v>489.45054958449998</v>
      </c>
      <c r="G19" s="8">
        <v>40543</v>
      </c>
      <c r="H19" s="9">
        <f t="shared" si="0"/>
        <v>62.690704393199994</v>
      </c>
      <c r="I19" s="9">
        <f t="shared" si="1"/>
        <v>2.4111809381999998</v>
      </c>
    </row>
    <row r="20" spans="1:9" x14ac:dyDescent="0.2">
      <c r="B20" s="6">
        <v>2011</v>
      </c>
      <c r="C20" s="4">
        <v>30684</v>
      </c>
      <c r="D20" s="6" t="s">
        <v>82</v>
      </c>
      <c r="E20" s="6">
        <v>1.9755867999999999E-3</v>
      </c>
      <c r="F20" s="6">
        <v>506.1787174936</v>
      </c>
      <c r="G20" s="8">
        <v>40908</v>
      </c>
      <c r="H20" s="9">
        <f t="shared" si="0"/>
        <v>60.6189053712</v>
      </c>
      <c r="I20" s="9">
        <f t="shared" si="1"/>
        <v>2.3314963604307692</v>
      </c>
    </row>
    <row r="21" spans="1:9" x14ac:dyDescent="0.2">
      <c r="B21" s="6">
        <v>2012</v>
      </c>
      <c r="C21" s="4">
        <v>30684</v>
      </c>
      <c r="D21" s="6" t="s">
        <v>82</v>
      </c>
      <c r="E21" s="6">
        <v>2.0099857E-3</v>
      </c>
      <c r="F21" s="6">
        <v>497.51596790460002</v>
      </c>
      <c r="G21" s="8">
        <v>41274</v>
      </c>
      <c r="H21" s="9">
        <f t="shared" si="0"/>
        <v>61.6744012188</v>
      </c>
      <c r="I21" s="9">
        <f t="shared" si="1"/>
        <v>2.3720923545692307</v>
      </c>
    </row>
    <row r="22" spans="1:9" x14ac:dyDescent="0.2">
      <c r="B22" s="6">
        <v>2013</v>
      </c>
      <c r="C22" s="4">
        <v>30684</v>
      </c>
      <c r="D22" s="6" t="s">
        <v>82</v>
      </c>
      <c r="E22" s="6">
        <v>2.1001591999999999E-3</v>
      </c>
      <c r="F22" s="6">
        <v>476.15437526890003</v>
      </c>
      <c r="G22" s="8">
        <v>41639</v>
      </c>
      <c r="H22" s="9">
        <f t="shared" si="0"/>
        <v>64.441284892799999</v>
      </c>
      <c r="I22" s="9">
        <f t="shared" si="1"/>
        <v>2.4785109574153847</v>
      </c>
    </row>
    <row r="23" spans="1:9" x14ac:dyDescent="0.2">
      <c r="A23" s="1" t="s">
        <v>7</v>
      </c>
      <c r="B23" s="6">
        <v>2010</v>
      </c>
      <c r="C23" s="4">
        <v>659</v>
      </c>
      <c r="D23" s="6" t="s">
        <v>73</v>
      </c>
      <c r="E23" s="6">
        <v>0.15449999270000001</v>
      </c>
      <c r="F23" s="6">
        <v>6.4724922139999999</v>
      </c>
      <c r="G23" s="8">
        <v>40543</v>
      </c>
      <c r="H23" s="9">
        <f t="shared" si="0"/>
        <v>101.81549518930001</v>
      </c>
      <c r="I23" s="9">
        <f t="shared" si="1"/>
        <v>3.9159805842038464</v>
      </c>
    </row>
    <row r="24" spans="1:9" x14ac:dyDescent="0.2">
      <c r="B24" s="6">
        <v>2011</v>
      </c>
      <c r="C24" s="4">
        <v>659</v>
      </c>
      <c r="D24" s="6" t="s">
        <v>73</v>
      </c>
      <c r="E24" s="6">
        <v>0.1333000064</v>
      </c>
      <c r="F24" s="6">
        <v>7.5018751093000002</v>
      </c>
      <c r="G24" s="8">
        <v>40908</v>
      </c>
      <c r="H24" s="9">
        <f t="shared" si="0"/>
        <v>87.844704217599997</v>
      </c>
      <c r="I24" s="9">
        <f t="shared" si="1"/>
        <v>3.378642469907692</v>
      </c>
    </row>
    <row r="25" spans="1:9" x14ac:dyDescent="0.2">
      <c r="B25" s="6">
        <v>2012</v>
      </c>
      <c r="C25" s="4">
        <v>728</v>
      </c>
      <c r="D25" s="6" t="s">
        <v>73</v>
      </c>
      <c r="E25" s="6">
        <v>0.12819999460000001</v>
      </c>
      <c r="F25" s="6">
        <v>7.8003123431999999</v>
      </c>
      <c r="G25" s="8">
        <v>41274</v>
      </c>
      <c r="H25" s="9">
        <f t="shared" si="0"/>
        <v>93.329596068800001</v>
      </c>
      <c r="I25" s="9">
        <f t="shared" si="1"/>
        <v>3.5895998487999998</v>
      </c>
    </row>
    <row r="26" spans="1:9" x14ac:dyDescent="0.2">
      <c r="B26" s="6">
        <v>2013</v>
      </c>
      <c r="C26" s="4">
        <v>780</v>
      </c>
      <c r="D26" s="6" t="s">
        <v>73</v>
      </c>
      <c r="E26" s="6">
        <v>0.11469998000000001</v>
      </c>
      <c r="F26" s="6">
        <v>8.7183973354000006</v>
      </c>
      <c r="G26" s="8">
        <v>41639</v>
      </c>
      <c r="H26" s="9">
        <f t="shared" si="0"/>
        <v>89.465984400000011</v>
      </c>
      <c r="I26" s="9">
        <f t="shared" si="1"/>
        <v>3.4409994000000004</v>
      </c>
    </row>
    <row r="27" spans="1:9" x14ac:dyDescent="0.2">
      <c r="A27" s="1" t="s">
        <v>8</v>
      </c>
      <c r="B27" s="12" t="s">
        <v>75</v>
      </c>
    </row>
    <row r="28" spans="1:9" x14ac:dyDescent="0.2">
      <c r="A28" s="1" t="s">
        <v>9</v>
      </c>
      <c r="B28" s="6">
        <v>2010</v>
      </c>
      <c r="C28" s="4">
        <v>36607</v>
      </c>
      <c r="D28" s="6" t="s">
        <v>82</v>
      </c>
      <c r="E28" s="6">
        <v>2.0431072999999998E-3</v>
      </c>
      <c r="F28" s="6">
        <v>489.45054958449998</v>
      </c>
      <c r="G28" s="8">
        <v>40543</v>
      </c>
      <c r="H28" s="9">
        <f t="shared" ref="H28:H37" si="2">C28*E28</f>
        <v>74.792028931099992</v>
      </c>
      <c r="I28" s="9">
        <f t="shared" ref="I28:I37" si="3">H28/26</f>
        <v>2.8766164973499997</v>
      </c>
    </row>
    <row r="29" spans="1:9" x14ac:dyDescent="0.2">
      <c r="B29" s="6">
        <v>2011</v>
      </c>
      <c r="C29" s="4">
        <v>36607</v>
      </c>
      <c r="D29" s="6" t="s">
        <v>82</v>
      </c>
      <c r="E29" s="6">
        <v>1.9755867999999999E-3</v>
      </c>
      <c r="F29" s="6">
        <v>506.1787174936</v>
      </c>
      <c r="G29" s="8">
        <v>40908</v>
      </c>
      <c r="H29" s="9">
        <f t="shared" si="2"/>
        <v>72.320305987599994</v>
      </c>
      <c r="I29" s="9">
        <f t="shared" si="3"/>
        <v>2.7815502302923076</v>
      </c>
    </row>
    <row r="30" spans="1:9" x14ac:dyDescent="0.2">
      <c r="B30" s="6">
        <v>2012</v>
      </c>
      <c r="C30" s="4">
        <v>36607</v>
      </c>
      <c r="D30" s="6" t="s">
        <v>82</v>
      </c>
      <c r="E30" s="6">
        <v>2.0099857E-3</v>
      </c>
      <c r="F30" s="6">
        <v>497.51596790460002</v>
      </c>
      <c r="G30" s="8">
        <v>41274</v>
      </c>
      <c r="H30" s="9">
        <f t="shared" si="2"/>
        <v>73.579546519899992</v>
      </c>
      <c r="I30" s="9">
        <f t="shared" si="3"/>
        <v>2.8299825584576919</v>
      </c>
    </row>
    <row r="31" spans="1:9" x14ac:dyDescent="0.2">
      <c r="B31" s="6">
        <v>2013</v>
      </c>
      <c r="C31" s="4">
        <v>60000</v>
      </c>
      <c r="D31" s="6" t="s">
        <v>82</v>
      </c>
      <c r="E31" s="6">
        <v>2.1001591999999999E-3</v>
      </c>
      <c r="F31" s="6">
        <v>476.15437526890003</v>
      </c>
      <c r="G31" s="8">
        <v>41639</v>
      </c>
      <c r="H31" s="9">
        <f t="shared" si="2"/>
        <v>126.009552</v>
      </c>
      <c r="I31" s="9">
        <f t="shared" si="3"/>
        <v>4.8465212307692305</v>
      </c>
    </row>
    <row r="32" spans="1:9" x14ac:dyDescent="0.2">
      <c r="A32" s="1" t="s">
        <v>10</v>
      </c>
      <c r="B32" s="6">
        <v>2010</v>
      </c>
      <c r="C32" s="4">
        <v>28246</v>
      </c>
      <c r="D32" s="6" t="s">
        <v>81</v>
      </c>
      <c r="E32" s="6">
        <v>2.0431072999999998E-3</v>
      </c>
      <c r="F32" s="6">
        <v>489.45054958449998</v>
      </c>
      <c r="G32" s="8">
        <v>40543</v>
      </c>
      <c r="H32" s="9">
        <f t="shared" si="2"/>
        <v>57.709608795799994</v>
      </c>
      <c r="I32" s="9">
        <f t="shared" si="3"/>
        <v>2.2196003382999998</v>
      </c>
    </row>
    <row r="33" spans="1:9" x14ac:dyDescent="0.2">
      <c r="B33" s="6">
        <v>2011</v>
      </c>
      <c r="C33" s="4">
        <v>28246</v>
      </c>
      <c r="D33" s="6" t="s">
        <v>81</v>
      </c>
      <c r="E33" s="6">
        <v>1.9755867999999999E-3</v>
      </c>
      <c r="F33" s="6">
        <v>506.1787174936</v>
      </c>
      <c r="G33" s="8">
        <v>40908</v>
      </c>
      <c r="H33" s="9">
        <f t="shared" si="2"/>
        <v>55.8024247528</v>
      </c>
      <c r="I33" s="9">
        <f t="shared" si="3"/>
        <v>2.146247105876923</v>
      </c>
    </row>
    <row r="34" spans="1:9" x14ac:dyDescent="0.2">
      <c r="B34" s="6">
        <v>2012</v>
      </c>
      <c r="C34" s="4">
        <v>28246</v>
      </c>
      <c r="D34" s="6" t="s">
        <v>81</v>
      </c>
      <c r="E34" s="6">
        <v>2.0099857E-3</v>
      </c>
      <c r="F34" s="6">
        <v>497.51596790460002</v>
      </c>
      <c r="G34" s="8">
        <v>41274</v>
      </c>
      <c r="H34" s="9">
        <f t="shared" si="2"/>
        <v>56.774056082199998</v>
      </c>
      <c r="I34" s="9">
        <f t="shared" si="3"/>
        <v>2.183617541623077</v>
      </c>
    </row>
    <row r="35" spans="1:9" x14ac:dyDescent="0.2">
      <c r="B35" s="6">
        <v>2013</v>
      </c>
      <c r="C35" s="4">
        <v>28246</v>
      </c>
      <c r="D35" s="6" t="s">
        <v>81</v>
      </c>
      <c r="E35" s="6">
        <v>2.1001591999999999E-3</v>
      </c>
      <c r="F35" s="6">
        <v>476.15437526890003</v>
      </c>
      <c r="G35" s="8">
        <v>41639</v>
      </c>
      <c r="H35" s="9">
        <f t="shared" si="2"/>
        <v>59.321096763199996</v>
      </c>
      <c r="I35" s="9">
        <f t="shared" si="3"/>
        <v>2.2815806447384612</v>
      </c>
    </row>
    <row r="36" spans="1:9" x14ac:dyDescent="0.2">
      <c r="A36" s="1" t="s">
        <v>12</v>
      </c>
      <c r="B36" s="6">
        <v>2010</v>
      </c>
      <c r="C36" s="4">
        <v>36400</v>
      </c>
      <c r="D36" s="6" t="s">
        <v>84</v>
      </c>
      <c r="E36" s="6">
        <v>1.1299435E-3</v>
      </c>
      <c r="F36" s="11">
        <v>885.0000000041</v>
      </c>
      <c r="G36" s="8">
        <v>40543</v>
      </c>
      <c r="H36" s="9">
        <f t="shared" si="2"/>
        <v>41.129943400000002</v>
      </c>
      <c r="I36" s="9">
        <f t="shared" si="3"/>
        <v>1.5819209000000001</v>
      </c>
    </row>
    <row r="37" spans="1:9" x14ac:dyDescent="0.2">
      <c r="B37" s="6">
        <v>2011</v>
      </c>
      <c r="C37" s="4">
        <v>36400</v>
      </c>
      <c r="D37" s="6" t="s">
        <v>84</v>
      </c>
      <c r="E37" s="6">
        <v>1.1049724E-3</v>
      </c>
      <c r="F37" s="6">
        <v>905</v>
      </c>
      <c r="G37" s="8">
        <v>40908</v>
      </c>
      <c r="H37" s="9">
        <f t="shared" si="2"/>
        <v>40.220995359999996</v>
      </c>
      <c r="I37" s="9">
        <f t="shared" si="3"/>
        <v>1.5469613599999998</v>
      </c>
    </row>
    <row r="38" spans="1:9" x14ac:dyDescent="0.2">
      <c r="B38" s="6">
        <v>2012</v>
      </c>
      <c r="C38" s="13" t="s">
        <v>75</v>
      </c>
    </row>
    <row r="39" spans="1:9" x14ac:dyDescent="0.2">
      <c r="B39" s="6">
        <v>2013</v>
      </c>
      <c r="C39" s="13" t="s">
        <v>75</v>
      </c>
    </row>
    <row r="40" spans="1:9" x14ac:dyDescent="0.2">
      <c r="A40" s="1" t="s">
        <v>13</v>
      </c>
      <c r="B40" s="12" t="s">
        <v>75</v>
      </c>
    </row>
    <row r="41" spans="1:9" x14ac:dyDescent="0.2">
      <c r="A41" s="1" t="s">
        <v>14</v>
      </c>
      <c r="B41" s="12" t="s">
        <v>75</v>
      </c>
    </row>
    <row r="42" spans="1:9" x14ac:dyDescent="0.2">
      <c r="A42" s="1" t="s">
        <v>15</v>
      </c>
      <c r="B42" s="12" t="s">
        <v>75</v>
      </c>
    </row>
    <row r="43" spans="1:9" x14ac:dyDescent="0.2">
      <c r="A43" s="1" t="s">
        <v>16</v>
      </c>
      <c r="B43" s="6">
        <v>2010</v>
      </c>
      <c r="C43" s="4">
        <v>320</v>
      </c>
      <c r="D43" s="6" t="s">
        <v>76</v>
      </c>
      <c r="E43" s="6">
        <v>6.0439395100000001E-2</v>
      </c>
      <c r="F43" s="6">
        <v>16.545499801599998</v>
      </c>
      <c r="G43" s="8">
        <v>40543</v>
      </c>
      <c r="H43" s="9">
        <f>C43*E43</f>
        <v>19.340606432000001</v>
      </c>
      <c r="I43" s="9">
        <f>H43/26</f>
        <v>0.74386947815384619</v>
      </c>
    </row>
    <row r="44" spans="1:9" x14ac:dyDescent="0.2">
      <c r="B44" s="6">
        <v>2011</v>
      </c>
      <c r="C44" s="4">
        <v>420</v>
      </c>
      <c r="D44" s="6" t="s">
        <v>76</v>
      </c>
      <c r="E44" s="6">
        <v>5.7900527200000003E-2</v>
      </c>
      <c r="F44" s="6">
        <v>17.2709999084</v>
      </c>
      <c r="G44" s="8">
        <v>40908</v>
      </c>
      <c r="H44" s="9">
        <f>C44*E44</f>
        <v>24.318221424000001</v>
      </c>
      <c r="I44" s="9">
        <f>H44/26</f>
        <v>0.93531620861538467</v>
      </c>
    </row>
    <row r="45" spans="1:9" x14ac:dyDescent="0.2">
      <c r="B45" s="6">
        <v>2012</v>
      </c>
      <c r="C45" s="13" t="s">
        <v>75</v>
      </c>
      <c r="G45" s="8"/>
    </row>
    <row r="46" spans="1:9" x14ac:dyDescent="0.2">
      <c r="B46" s="6">
        <v>2013</v>
      </c>
      <c r="C46" s="13" t="s">
        <v>75</v>
      </c>
    </row>
    <row r="47" spans="1:9" x14ac:dyDescent="0.2">
      <c r="A47" s="1" t="s">
        <v>17</v>
      </c>
      <c r="B47" s="6">
        <v>2010</v>
      </c>
      <c r="C47" s="4">
        <v>150000</v>
      </c>
      <c r="D47" s="6" t="s">
        <v>81</v>
      </c>
      <c r="E47" s="6">
        <v>2.0431072999999998E-3</v>
      </c>
      <c r="F47" s="6">
        <v>489.45054958449998</v>
      </c>
      <c r="G47" s="8">
        <v>40543</v>
      </c>
      <c r="H47" s="9">
        <f t="shared" ref="H47:H54" si="4">C47*E47</f>
        <v>306.466095</v>
      </c>
      <c r="I47" s="9">
        <f t="shared" ref="I47:I54" si="5">H47/26</f>
        <v>11.787157499999999</v>
      </c>
    </row>
    <row r="48" spans="1:9" x14ac:dyDescent="0.2">
      <c r="B48" s="6">
        <v>2011</v>
      </c>
      <c r="C48" s="4">
        <v>150000</v>
      </c>
      <c r="D48" s="6" t="s">
        <v>81</v>
      </c>
      <c r="E48" s="6">
        <v>1.9755867999999999E-3</v>
      </c>
      <c r="F48" s="6">
        <v>506.1787174936</v>
      </c>
      <c r="G48" s="8">
        <v>40908</v>
      </c>
      <c r="H48" s="9">
        <f t="shared" si="4"/>
        <v>296.33801999999997</v>
      </c>
      <c r="I48" s="9">
        <f t="shared" si="5"/>
        <v>11.397616153846153</v>
      </c>
    </row>
    <row r="49" spans="1:9" x14ac:dyDescent="0.2">
      <c r="B49" s="6">
        <v>2012</v>
      </c>
      <c r="C49" s="4">
        <v>150000</v>
      </c>
      <c r="D49" s="6" t="s">
        <v>81</v>
      </c>
      <c r="E49" s="6">
        <v>2.0099857E-3</v>
      </c>
      <c r="F49" s="6">
        <v>497.51596790460002</v>
      </c>
      <c r="G49" s="8">
        <v>41274</v>
      </c>
      <c r="H49" s="9">
        <f t="shared" si="4"/>
        <v>301.49785500000002</v>
      </c>
      <c r="I49" s="9">
        <f t="shared" si="5"/>
        <v>11.596071346153847</v>
      </c>
    </row>
    <row r="50" spans="1:9" x14ac:dyDescent="0.2">
      <c r="B50" s="6">
        <v>2013</v>
      </c>
      <c r="C50" s="4">
        <v>150000</v>
      </c>
      <c r="D50" s="6" t="s">
        <v>81</v>
      </c>
      <c r="E50" s="6">
        <v>2.1001591999999999E-3</v>
      </c>
      <c r="F50" s="6">
        <v>476.15437526890003</v>
      </c>
      <c r="G50" s="8">
        <v>41639</v>
      </c>
      <c r="H50" s="9">
        <f t="shared" si="4"/>
        <v>315.02388000000002</v>
      </c>
      <c r="I50" s="9">
        <f t="shared" si="5"/>
        <v>12.116303076923078</v>
      </c>
    </row>
    <row r="51" spans="1:9" x14ac:dyDescent="0.2">
      <c r="A51" s="1" t="s">
        <v>18</v>
      </c>
      <c r="B51" s="6">
        <v>2010</v>
      </c>
      <c r="C51" s="4">
        <v>83.97</v>
      </c>
      <c r="D51" s="6" t="s">
        <v>80</v>
      </c>
      <c r="E51" s="6">
        <v>0.67294748250000003</v>
      </c>
      <c r="F51" s="6">
        <v>1.4860000609999999</v>
      </c>
      <c r="G51" s="8">
        <v>40543</v>
      </c>
      <c r="H51" s="9">
        <f t="shared" si="4"/>
        <v>56.507400105525001</v>
      </c>
      <c r="I51" s="9">
        <f t="shared" si="5"/>
        <v>2.1733615425201922</v>
      </c>
    </row>
    <row r="52" spans="1:9" x14ac:dyDescent="0.2">
      <c r="B52" s="6">
        <v>2011</v>
      </c>
      <c r="C52" s="4">
        <v>100.71</v>
      </c>
      <c r="D52" s="6" t="s">
        <v>80</v>
      </c>
      <c r="E52" s="6">
        <v>0.61087356230000001</v>
      </c>
      <c r="F52" s="6">
        <v>1.6369999647</v>
      </c>
      <c r="G52" s="8">
        <v>40908</v>
      </c>
      <c r="H52" s="9">
        <f t="shared" si="4"/>
        <v>61.521076459232994</v>
      </c>
      <c r="I52" s="9">
        <f t="shared" si="5"/>
        <v>2.3661952484320383</v>
      </c>
    </row>
    <row r="53" spans="1:9" x14ac:dyDescent="0.2">
      <c r="B53" s="6">
        <v>2012</v>
      </c>
      <c r="C53" s="4">
        <v>120.96</v>
      </c>
      <c r="D53" s="6" t="s">
        <v>80</v>
      </c>
      <c r="E53" s="6">
        <v>0.52480025829999999</v>
      </c>
      <c r="F53" s="6">
        <v>1.9054868669</v>
      </c>
      <c r="G53" s="8">
        <v>41274</v>
      </c>
      <c r="H53" s="9">
        <f t="shared" si="4"/>
        <v>63.479839243967994</v>
      </c>
      <c r="I53" s="9">
        <f t="shared" si="5"/>
        <v>2.4415322786141536</v>
      </c>
    </row>
    <row r="54" spans="1:9" x14ac:dyDescent="0.2">
      <c r="B54" s="6">
        <v>2013</v>
      </c>
      <c r="C54" s="4">
        <v>141.47999999999999</v>
      </c>
      <c r="D54" s="6" t="s">
        <v>80</v>
      </c>
      <c r="E54" s="6">
        <v>0.42508161999999999</v>
      </c>
      <c r="F54" s="6">
        <v>2.3524893877999999</v>
      </c>
      <c r="G54" s="8">
        <v>41639</v>
      </c>
      <c r="H54" s="9">
        <f t="shared" si="4"/>
        <v>60.140547597599998</v>
      </c>
      <c r="I54" s="9">
        <f t="shared" si="5"/>
        <v>2.3130979845230768</v>
      </c>
    </row>
    <row r="55" spans="1:9" x14ac:dyDescent="0.2">
      <c r="A55" s="1" t="s">
        <v>19</v>
      </c>
      <c r="B55" s="12" t="s">
        <v>75</v>
      </c>
    </row>
    <row r="56" spans="1:9" x14ac:dyDescent="0.2">
      <c r="A56" s="1" t="s">
        <v>20</v>
      </c>
      <c r="B56" s="6">
        <v>2010</v>
      </c>
      <c r="C56" s="4">
        <v>508</v>
      </c>
      <c r="D56" s="6" t="s">
        <v>77</v>
      </c>
      <c r="E56" s="6">
        <v>3.8095238099999998E-2</v>
      </c>
      <c r="F56" s="11">
        <v>26.2500000008</v>
      </c>
      <c r="G56" s="8">
        <v>40543</v>
      </c>
      <c r="H56" s="9">
        <f>C56*E56</f>
        <v>19.352380954799997</v>
      </c>
      <c r="I56" s="9">
        <f t="shared" ref="I56:I70" si="6">H56/26</f>
        <v>0.74432234441538447</v>
      </c>
    </row>
    <row r="57" spans="1:9" x14ac:dyDescent="0.2">
      <c r="B57" s="6">
        <v>2011</v>
      </c>
      <c r="C57" s="4">
        <v>1300</v>
      </c>
      <c r="D57" s="6" t="s">
        <v>77</v>
      </c>
      <c r="E57" s="6">
        <v>3.3726812799999999E-2</v>
      </c>
      <c r="F57" s="6">
        <v>29.65</v>
      </c>
      <c r="G57" s="8">
        <v>40908</v>
      </c>
      <c r="H57" s="9">
        <f>C57*E57</f>
        <v>43.844856639999996</v>
      </c>
      <c r="I57" s="9">
        <f t="shared" si="6"/>
        <v>1.6863406399999998</v>
      </c>
    </row>
    <row r="58" spans="1:9" x14ac:dyDescent="0.2">
      <c r="B58" s="6">
        <v>2012</v>
      </c>
      <c r="C58" s="4">
        <v>1300</v>
      </c>
      <c r="D58" s="6" t="s">
        <v>77</v>
      </c>
      <c r="E58" s="6">
        <v>2.9313870799999999E-2</v>
      </c>
      <c r="F58" s="6">
        <v>34.113543233000001</v>
      </c>
      <c r="G58" s="8">
        <v>41274</v>
      </c>
      <c r="H58" s="9">
        <f>C58*E58</f>
        <v>38.108032039999998</v>
      </c>
      <c r="I58" s="9">
        <f t="shared" si="6"/>
        <v>1.46569354</v>
      </c>
    </row>
    <row r="59" spans="1:9" x14ac:dyDescent="0.2">
      <c r="B59" s="6">
        <v>2013</v>
      </c>
      <c r="C59" s="4">
        <v>1300</v>
      </c>
      <c r="D59" s="6" t="s">
        <v>77</v>
      </c>
      <c r="E59" s="6">
        <v>2.6268039999999999E-2</v>
      </c>
      <c r="F59" s="6">
        <v>38.069075576300001</v>
      </c>
      <c r="G59" s="8">
        <v>41639</v>
      </c>
      <c r="H59" s="9">
        <f>C59*E59</f>
        <v>34.148451999999999</v>
      </c>
      <c r="I59" s="9">
        <f t="shared" si="6"/>
        <v>1.313402</v>
      </c>
    </row>
    <row r="60" spans="1:9" x14ac:dyDescent="0.2">
      <c r="A60" s="1" t="s">
        <v>21</v>
      </c>
      <c r="B60" s="6">
        <v>2010</v>
      </c>
      <c r="C60" s="4">
        <v>19030</v>
      </c>
      <c r="D60" s="6" t="s">
        <v>82</v>
      </c>
      <c r="E60" s="6">
        <v>2.0431072999999998E-3</v>
      </c>
      <c r="F60" s="6">
        <v>489.45054958449998</v>
      </c>
      <c r="G60" s="8">
        <v>40543</v>
      </c>
      <c r="H60" s="9">
        <f>E60*C60</f>
        <v>38.880331919</v>
      </c>
      <c r="I60" s="9">
        <f t="shared" si="6"/>
        <v>1.4953973814999999</v>
      </c>
    </row>
    <row r="61" spans="1:9" x14ac:dyDescent="0.2">
      <c r="B61" s="6">
        <v>2011</v>
      </c>
      <c r="C61" s="4">
        <v>19030</v>
      </c>
      <c r="D61" s="6" t="s">
        <v>82</v>
      </c>
      <c r="E61" s="6">
        <v>1.9755867999999999E-3</v>
      </c>
      <c r="F61" s="6">
        <v>506.1787174936</v>
      </c>
      <c r="G61" s="8">
        <v>40908</v>
      </c>
      <c r="H61" s="9">
        <f t="shared" ref="H61:H70" si="7">C61*E61</f>
        <v>37.595416803999996</v>
      </c>
      <c r="I61" s="9">
        <f t="shared" si="6"/>
        <v>1.4459775693846153</v>
      </c>
    </row>
    <row r="62" spans="1:9" x14ac:dyDescent="0.2">
      <c r="B62" s="6">
        <v>2012</v>
      </c>
      <c r="C62" s="4">
        <v>19030</v>
      </c>
      <c r="D62" s="6" t="s">
        <v>82</v>
      </c>
      <c r="E62" s="6">
        <v>2.0099857E-3</v>
      </c>
      <c r="F62" s="6">
        <v>497.51596790460002</v>
      </c>
      <c r="G62" s="8">
        <v>41274</v>
      </c>
      <c r="H62" s="9">
        <f t="shared" si="7"/>
        <v>38.250027871</v>
      </c>
      <c r="I62" s="9">
        <f t="shared" si="6"/>
        <v>1.4711549181153847</v>
      </c>
    </row>
    <row r="63" spans="1:9" x14ac:dyDescent="0.2">
      <c r="B63" s="6">
        <v>2013</v>
      </c>
      <c r="C63" s="4">
        <v>19030</v>
      </c>
      <c r="D63" s="6" t="s">
        <v>82</v>
      </c>
      <c r="E63" s="6">
        <v>2.1001591999999999E-3</v>
      </c>
      <c r="F63" s="6">
        <v>476.15437526890003</v>
      </c>
      <c r="G63" s="8">
        <v>41639</v>
      </c>
      <c r="H63" s="9">
        <f t="shared" si="7"/>
        <v>39.966029575999997</v>
      </c>
      <c r="I63" s="9">
        <f t="shared" si="6"/>
        <v>1.5371549836923075</v>
      </c>
    </row>
    <row r="64" spans="1:9" x14ac:dyDescent="0.2">
      <c r="A64" s="1" t="s">
        <v>22</v>
      </c>
      <c r="B64" s="6">
        <v>2010</v>
      </c>
      <c r="C64" s="4">
        <v>95400</v>
      </c>
      <c r="D64" s="6" t="s">
        <v>81</v>
      </c>
      <c r="E64" s="6">
        <v>2.0431072999999998E-3</v>
      </c>
      <c r="F64" s="6">
        <v>489.45054958449998</v>
      </c>
      <c r="G64" s="8">
        <v>40543</v>
      </c>
      <c r="H64" s="9">
        <f t="shared" si="7"/>
        <v>194.91243641999998</v>
      </c>
      <c r="I64" s="9">
        <f t="shared" si="6"/>
        <v>7.4966321699999989</v>
      </c>
    </row>
    <row r="65" spans="1:9" x14ac:dyDescent="0.2">
      <c r="B65" s="6">
        <v>2011</v>
      </c>
      <c r="C65" s="4">
        <v>129035</v>
      </c>
      <c r="D65" s="6" t="s">
        <v>81</v>
      </c>
      <c r="E65" s="6">
        <v>1.9755867999999999E-3</v>
      </c>
      <c r="F65" s="6">
        <v>506.1787174936</v>
      </c>
      <c r="G65" s="8">
        <v>40908</v>
      </c>
      <c r="H65" s="9">
        <f t="shared" si="7"/>
        <v>254.919842738</v>
      </c>
      <c r="I65" s="9">
        <f t="shared" si="6"/>
        <v>9.8046093360769238</v>
      </c>
    </row>
    <row r="66" spans="1:9" x14ac:dyDescent="0.2">
      <c r="B66" s="6">
        <v>2012</v>
      </c>
      <c r="C66" s="4">
        <v>129035</v>
      </c>
      <c r="D66" s="6" t="s">
        <v>81</v>
      </c>
      <c r="E66" s="6">
        <v>2.0099857E-3</v>
      </c>
      <c r="F66" s="6">
        <v>497.51596790460002</v>
      </c>
      <c r="G66" s="8">
        <v>41274</v>
      </c>
      <c r="H66" s="9">
        <f t="shared" si="7"/>
        <v>259.3585047995</v>
      </c>
      <c r="I66" s="9">
        <f t="shared" si="6"/>
        <v>9.9753271076730776</v>
      </c>
    </row>
    <row r="67" spans="1:9" x14ac:dyDescent="0.2">
      <c r="B67" s="6">
        <v>2013</v>
      </c>
      <c r="C67" s="4">
        <v>129035</v>
      </c>
      <c r="D67" s="6" t="s">
        <v>81</v>
      </c>
      <c r="E67" s="6">
        <v>2.1001591999999999E-3</v>
      </c>
      <c r="F67" s="6">
        <v>476.15437526890003</v>
      </c>
      <c r="G67" s="8">
        <v>41639</v>
      </c>
      <c r="H67" s="9">
        <f t="shared" si="7"/>
        <v>270.99404237199997</v>
      </c>
      <c r="I67" s="9">
        <f t="shared" si="6"/>
        <v>10.42284778353846</v>
      </c>
    </row>
    <row r="68" spans="1:9" x14ac:dyDescent="0.2">
      <c r="A68" s="1" t="s">
        <v>26</v>
      </c>
      <c r="B68" s="6">
        <v>2010</v>
      </c>
      <c r="C68" s="4">
        <v>10606</v>
      </c>
      <c r="D68" s="6" t="s">
        <v>86</v>
      </c>
      <c r="E68" s="6">
        <v>1.23915742E-2</v>
      </c>
      <c r="F68" s="6">
        <v>80.699996948199995</v>
      </c>
      <c r="G68" s="8">
        <v>40543</v>
      </c>
      <c r="H68" s="9">
        <f t="shared" si="7"/>
        <v>131.42503596520001</v>
      </c>
      <c r="I68" s="9">
        <f t="shared" si="6"/>
        <v>5.0548090755846156</v>
      </c>
    </row>
    <row r="69" spans="1:9" x14ac:dyDescent="0.2">
      <c r="B69" s="6">
        <v>2011</v>
      </c>
      <c r="C69" s="4">
        <v>11911</v>
      </c>
      <c r="D69" s="6" t="s">
        <v>86</v>
      </c>
      <c r="E69" s="6">
        <v>1.17716308E-2</v>
      </c>
      <c r="F69" s="6">
        <v>84.949996948199995</v>
      </c>
      <c r="G69" s="8">
        <v>40908</v>
      </c>
      <c r="H69" s="9">
        <f t="shared" si="7"/>
        <v>140.2118944588</v>
      </c>
      <c r="I69" s="9">
        <f t="shared" si="6"/>
        <v>5.3927651714923082</v>
      </c>
    </row>
    <row r="70" spans="1:9" x14ac:dyDescent="0.2">
      <c r="B70" s="6">
        <v>2012</v>
      </c>
      <c r="C70" s="4">
        <v>13471</v>
      </c>
      <c r="D70" s="6" t="s">
        <v>86</v>
      </c>
      <c r="E70" s="6">
        <v>1.161441E-2</v>
      </c>
      <c r="F70" s="6">
        <v>86.099939643900001</v>
      </c>
      <c r="G70" s="8">
        <v>41274</v>
      </c>
      <c r="H70" s="9">
        <f t="shared" si="7"/>
        <v>156.45771711</v>
      </c>
      <c r="I70" s="9">
        <f t="shared" si="6"/>
        <v>6.0176045042307695</v>
      </c>
    </row>
    <row r="71" spans="1:9" x14ac:dyDescent="0.2">
      <c r="B71" s="6">
        <v>2013</v>
      </c>
      <c r="C71" s="13" t="s">
        <v>75</v>
      </c>
    </row>
    <row r="72" spans="1:9" x14ac:dyDescent="0.2">
      <c r="A72" s="1" t="s">
        <v>31</v>
      </c>
      <c r="B72" s="6">
        <v>2010</v>
      </c>
      <c r="C72" s="4">
        <v>77062.600000000006</v>
      </c>
      <c r="D72" s="6" t="s">
        <v>90</v>
      </c>
      <c r="E72" s="6">
        <v>4.7169809999999998E-4</v>
      </c>
      <c r="F72" s="11">
        <v>2120.0000000082</v>
      </c>
      <c r="G72" s="8">
        <v>40543</v>
      </c>
      <c r="H72" s="9">
        <f>C72*E72</f>
        <v>36.350282001060002</v>
      </c>
      <c r="I72" s="9">
        <f t="shared" ref="I72:I85" si="8">H72/26</f>
        <v>1.3980877692715385</v>
      </c>
    </row>
    <row r="73" spans="1:9" x14ac:dyDescent="0.2">
      <c r="B73" s="6">
        <v>2011</v>
      </c>
      <c r="C73" s="4">
        <v>90235.6</v>
      </c>
      <c r="D73" s="6" t="s">
        <v>90</v>
      </c>
      <c r="E73" s="6">
        <v>4.5045049999999998E-4</v>
      </c>
      <c r="F73" s="6">
        <v>2220</v>
      </c>
      <c r="G73" s="8">
        <v>40908</v>
      </c>
      <c r="H73" s="9">
        <f>E73*C73</f>
        <v>40.646671137799999</v>
      </c>
      <c r="I73" s="9">
        <f t="shared" si="8"/>
        <v>1.5633335052999999</v>
      </c>
    </row>
    <row r="74" spans="1:9" x14ac:dyDescent="0.2">
      <c r="B74" s="6">
        <v>2012</v>
      </c>
      <c r="C74" s="4">
        <v>100011</v>
      </c>
      <c r="D74" s="6" t="s">
        <v>90</v>
      </c>
      <c r="E74" s="6">
        <v>4.4401199999999998E-4</v>
      </c>
      <c r="F74" s="6">
        <v>2252.1913919120002</v>
      </c>
      <c r="G74" s="8">
        <v>41274</v>
      </c>
      <c r="H74" s="9">
        <f t="shared" ref="H74:H85" si="9">C74*E74</f>
        <v>44.406084131999997</v>
      </c>
      <c r="I74" s="9">
        <f t="shared" si="8"/>
        <v>1.7079263127692306</v>
      </c>
    </row>
    <row r="75" spans="1:9" x14ac:dyDescent="0.2">
      <c r="B75" s="6">
        <v>2013</v>
      </c>
      <c r="C75" s="4">
        <v>108019</v>
      </c>
      <c r="D75" s="6" t="s">
        <v>90</v>
      </c>
      <c r="E75" s="6">
        <v>4.4843999999999998E-4</v>
      </c>
      <c r="F75" s="6">
        <v>2229.9527250022002</v>
      </c>
      <c r="G75" s="8">
        <v>41639</v>
      </c>
      <c r="H75" s="9">
        <f t="shared" si="9"/>
        <v>48.440040359999998</v>
      </c>
      <c r="I75" s="9">
        <f t="shared" si="8"/>
        <v>1.8630784753846152</v>
      </c>
    </row>
    <row r="76" spans="1:9" x14ac:dyDescent="0.2">
      <c r="A76" s="1" t="s">
        <v>32</v>
      </c>
      <c r="B76" s="6">
        <v>2010</v>
      </c>
      <c r="C76" s="4">
        <v>28460</v>
      </c>
      <c r="D76" s="6" t="s">
        <v>82</v>
      </c>
      <c r="E76" s="6">
        <v>2.0431072999999998E-3</v>
      </c>
      <c r="F76" s="6">
        <v>489.45054958449998</v>
      </c>
      <c r="G76" s="8">
        <v>40543</v>
      </c>
      <c r="H76" s="9">
        <f t="shared" si="9"/>
        <v>58.146833757999993</v>
      </c>
      <c r="I76" s="9">
        <f t="shared" si="8"/>
        <v>2.2364166829999998</v>
      </c>
    </row>
    <row r="77" spans="1:9" x14ac:dyDescent="0.2">
      <c r="B77" s="6">
        <v>2011</v>
      </c>
      <c r="C77" s="4">
        <v>28460</v>
      </c>
      <c r="D77" s="6" t="s">
        <v>82</v>
      </c>
      <c r="E77" s="6">
        <v>1.9755867999999999E-3</v>
      </c>
      <c r="F77" s="6">
        <v>506.1787174936</v>
      </c>
      <c r="G77" s="8">
        <v>40908</v>
      </c>
      <c r="H77" s="9">
        <f t="shared" si="9"/>
        <v>56.225200328</v>
      </c>
      <c r="I77" s="9">
        <f t="shared" si="8"/>
        <v>2.162507704923077</v>
      </c>
    </row>
    <row r="78" spans="1:9" x14ac:dyDescent="0.2">
      <c r="B78" s="6">
        <v>2012</v>
      </c>
      <c r="C78" s="4">
        <v>28460</v>
      </c>
      <c r="D78" s="6" t="s">
        <v>82</v>
      </c>
      <c r="E78" s="6">
        <v>2.0099857E-3</v>
      </c>
      <c r="F78" s="6">
        <v>497.51596790460002</v>
      </c>
      <c r="G78" s="8">
        <v>41274</v>
      </c>
      <c r="H78" s="9">
        <f t="shared" si="9"/>
        <v>57.204193021999998</v>
      </c>
      <c r="I78" s="9">
        <f t="shared" si="8"/>
        <v>2.2001612700769231</v>
      </c>
    </row>
    <row r="79" spans="1:9" x14ac:dyDescent="0.2">
      <c r="B79" s="6">
        <v>2013</v>
      </c>
      <c r="C79" s="4">
        <v>28460</v>
      </c>
      <c r="D79" s="6" t="s">
        <v>82</v>
      </c>
      <c r="E79" s="6">
        <v>2.1001591999999999E-3</v>
      </c>
      <c r="F79" s="6">
        <v>476.15437526890003</v>
      </c>
      <c r="G79" s="8">
        <v>41639</v>
      </c>
      <c r="H79" s="9">
        <f t="shared" si="9"/>
        <v>59.770530831999999</v>
      </c>
      <c r="I79" s="9">
        <f t="shared" si="8"/>
        <v>2.2988665704615383</v>
      </c>
    </row>
    <row r="80" spans="1:9" x14ac:dyDescent="0.2">
      <c r="A80" s="1" t="s">
        <v>34</v>
      </c>
      <c r="B80" s="6">
        <v>2010</v>
      </c>
      <c r="C80" s="4">
        <v>2497</v>
      </c>
      <c r="D80" s="6" t="s">
        <v>91</v>
      </c>
      <c r="E80" s="6">
        <v>3.1104197600000001E-2</v>
      </c>
      <c r="F80" s="6">
        <v>32.150001525999997</v>
      </c>
      <c r="G80" s="8">
        <v>40543</v>
      </c>
      <c r="H80" s="9">
        <f t="shared" si="9"/>
        <v>77.667181407200005</v>
      </c>
      <c r="I80" s="9">
        <f t="shared" si="8"/>
        <v>2.9871992848923079</v>
      </c>
    </row>
    <row r="81" spans="1:9" x14ac:dyDescent="0.2">
      <c r="B81" s="6">
        <v>2011</v>
      </c>
      <c r="C81" s="4">
        <v>3100</v>
      </c>
      <c r="D81" s="6" t="s">
        <v>91</v>
      </c>
      <c r="E81" s="6">
        <v>3.7735849100000003E-2</v>
      </c>
      <c r="F81" s="6">
        <v>26.5</v>
      </c>
      <c r="G81" s="8">
        <v>40908</v>
      </c>
      <c r="H81" s="9">
        <f t="shared" si="9"/>
        <v>116.98113221000001</v>
      </c>
      <c r="I81" s="9">
        <f t="shared" si="8"/>
        <v>4.499274315769231</v>
      </c>
    </row>
    <row r="82" spans="1:9" x14ac:dyDescent="0.2">
      <c r="B82" s="6">
        <v>2012</v>
      </c>
      <c r="C82" s="4">
        <v>3585</v>
      </c>
      <c r="D82" s="6" t="s">
        <v>91</v>
      </c>
      <c r="E82" s="6">
        <v>3.3434328200000002E-2</v>
      </c>
      <c r="F82" s="6">
        <v>29.909379197300002</v>
      </c>
      <c r="G82" s="8">
        <v>41274</v>
      </c>
      <c r="H82" s="9">
        <f t="shared" si="9"/>
        <v>119.86206659700001</v>
      </c>
      <c r="I82" s="9">
        <f t="shared" si="8"/>
        <v>4.6100794844999999</v>
      </c>
    </row>
    <row r="83" spans="1:9" x14ac:dyDescent="0.2">
      <c r="B83" s="6">
        <v>2013</v>
      </c>
      <c r="C83" s="4">
        <v>3943</v>
      </c>
      <c r="D83" s="6" t="s">
        <v>91</v>
      </c>
      <c r="E83" s="6">
        <v>3.3405810000000001E-2</v>
      </c>
      <c r="F83" s="6">
        <v>29.934912563200001</v>
      </c>
      <c r="G83" s="8">
        <v>41639</v>
      </c>
      <c r="H83" s="9">
        <f t="shared" si="9"/>
        <v>131.71910883000001</v>
      </c>
      <c r="I83" s="9">
        <f t="shared" si="8"/>
        <v>5.0661195703846156</v>
      </c>
    </row>
    <row r="84" spans="1:9" x14ac:dyDescent="0.2">
      <c r="A84" s="1" t="s">
        <v>35</v>
      </c>
      <c r="B84" s="6">
        <v>2010</v>
      </c>
      <c r="C84" s="4">
        <v>21041</v>
      </c>
      <c r="D84" s="6" t="s">
        <v>92</v>
      </c>
      <c r="E84" s="6">
        <v>3.5335688999999998E-3</v>
      </c>
      <c r="F84" s="6">
        <v>282.99999897629999</v>
      </c>
      <c r="G84" s="8">
        <v>40543</v>
      </c>
      <c r="H84" s="9">
        <f t="shared" si="9"/>
        <v>74.349823224899993</v>
      </c>
      <c r="I84" s="9">
        <f t="shared" si="8"/>
        <v>2.8596085855730768</v>
      </c>
    </row>
    <row r="85" spans="1:9" x14ac:dyDescent="0.2">
      <c r="B85" s="6">
        <v>2011</v>
      </c>
      <c r="C85" s="4">
        <v>30000</v>
      </c>
      <c r="D85" s="6" t="s">
        <v>92</v>
      </c>
      <c r="E85" s="6">
        <v>3.4764471000000002E-3</v>
      </c>
      <c r="F85" s="6">
        <v>287.64999389650001</v>
      </c>
      <c r="G85" s="8">
        <v>40908</v>
      </c>
      <c r="H85" s="9">
        <f t="shared" si="9"/>
        <v>104.293413</v>
      </c>
      <c r="I85" s="9">
        <f t="shared" si="8"/>
        <v>4.0112851153846156</v>
      </c>
    </row>
    <row r="86" spans="1:9" x14ac:dyDescent="0.2">
      <c r="B86" s="6">
        <v>2012</v>
      </c>
      <c r="C86" s="13" t="s">
        <v>75</v>
      </c>
    </row>
    <row r="87" spans="1:9" x14ac:dyDescent="0.2">
      <c r="B87" s="6">
        <v>2013</v>
      </c>
      <c r="C87" s="13" t="s">
        <v>75</v>
      </c>
    </row>
    <row r="88" spans="1:9" x14ac:dyDescent="0.2">
      <c r="A88" s="1" t="s">
        <v>36</v>
      </c>
      <c r="B88" s="6">
        <v>2010</v>
      </c>
      <c r="C88" s="4">
        <v>3874</v>
      </c>
      <c r="D88" s="6" t="s">
        <v>93</v>
      </c>
      <c r="E88" s="6">
        <v>3.3557047800000003E-2</v>
      </c>
      <c r="F88" s="6">
        <v>29.7999992375</v>
      </c>
      <c r="G88" s="8">
        <v>40543</v>
      </c>
      <c r="H88" s="9">
        <f t="shared" ref="H88:H95" si="10">C88*E88</f>
        <v>130.0000031772</v>
      </c>
      <c r="I88" s="9">
        <f t="shared" ref="I88:I95" si="11">H88/26</f>
        <v>5.0000001222000003</v>
      </c>
    </row>
    <row r="89" spans="1:9" x14ac:dyDescent="0.2">
      <c r="B89" s="6">
        <v>2011</v>
      </c>
      <c r="C89" s="4">
        <v>3987</v>
      </c>
      <c r="D89" s="6" t="s">
        <v>93</v>
      </c>
      <c r="E89" s="6">
        <v>3.4602076599999997E-2</v>
      </c>
      <c r="F89" s="6">
        <v>28.899999618500001</v>
      </c>
      <c r="G89" s="8">
        <v>40908</v>
      </c>
      <c r="H89" s="9">
        <f t="shared" si="10"/>
        <v>137.95847940419998</v>
      </c>
      <c r="I89" s="9">
        <f t="shared" si="11"/>
        <v>5.3060953616999988</v>
      </c>
    </row>
    <row r="90" spans="1:9" x14ac:dyDescent="0.2">
      <c r="B90" s="6">
        <v>2012</v>
      </c>
      <c r="C90" s="4">
        <v>4193</v>
      </c>
      <c r="D90" s="6" t="s">
        <v>93</v>
      </c>
      <c r="E90" s="6">
        <v>3.23625497E-2</v>
      </c>
      <c r="F90" s="6">
        <v>30.899913940299999</v>
      </c>
      <c r="G90" s="8">
        <v>41274</v>
      </c>
      <c r="H90" s="9">
        <f t="shared" si="10"/>
        <v>135.69617089209999</v>
      </c>
      <c r="I90" s="9">
        <f t="shared" si="11"/>
        <v>5.2190834958499996</v>
      </c>
    </row>
    <row r="91" spans="1:9" x14ac:dyDescent="0.2">
      <c r="B91" s="6">
        <v>2013</v>
      </c>
      <c r="C91" s="4">
        <v>4493</v>
      </c>
      <c r="D91" s="6" t="s">
        <v>93</v>
      </c>
      <c r="E91" s="6">
        <v>3.2949020099999997E-2</v>
      </c>
      <c r="F91" s="6">
        <v>30.3499162741</v>
      </c>
      <c r="G91" s="8">
        <v>41639</v>
      </c>
      <c r="H91" s="9">
        <f t="shared" si="10"/>
        <v>148.03994730929998</v>
      </c>
      <c r="I91" s="9">
        <f t="shared" si="11"/>
        <v>5.6938441272807685</v>
      </c>
    </row>
    <row r="92" spans="1:9" x14ac:dyDescent="0.2">
      <c r="A92" s="1" t="s">
        <v>37</v>
      </c>
      <c r="B92" s="6">
        <v>2010</v>
      </c>
      <c r="C92" s="4">
        <v>3692</v>
      </c>
      <c r="D92" s="6" t="s">
        <v>94</v>
      </c>
      <c r="E92" s="6">
        <v>6.6666666999999997E-3</v>
      </c>
      <c r="F92" s="11">
        <v>150.00000000119999</v>
      </c>
      <c r="G92" s="8">
        <v>40543</v>
      </c>
      <c r="H92" s="9">
        <f t="shared" si="10"/>
        <v>24.613333456399999</v>
      </c>
      <c r="I92" s="9">
        <f t="shared" si="11"/>
        <v>0.94666667139999994</v>
      </c>
    </row>
    <row r="93" spans="1:9" x14ac:dyDescent="0.2">
      <c r="B93" s="6">
        <v>2011</v>
      </c>
      <c r="C93" s="4">
        <v>4635</v>
      </c>
      <c r="D93" s="6" t="s">
        <v>94</v>
      </c>
      <c r="E93" s="6">
        <v>6.1690312000000002E-3</v>
      </c>
      <c r="F93" s="6">
        <v>162.10000610349999</v>
      </c>
      <c r="G93" s="8">
        <v>40908</v>
      </c>
      <c r="H93" s="9">
        <f t="shared" si="10"/>
        <v>28.593459612</v>
      </c>
      <c r="I93" s="9">
        <f t="shared" si="11"/>
        <v>1.0997484466153846</v>
      </c>
    </row>
    <row r="94" spans="1:9" x14ac:dyDescent="0.2">
      <c r="B94" s="6">
        <v>2012</v>
      </c>
      <c r="C94" s="4">
        <v>8242</v>
      </c>
      <c r="D94" s="6" t="s">
        <v>94</v>
      </c>
      <c r="E94" s="6">
        <v>2.9884500000000001E-3</v>
      </c>
      <c r="F94" s="6">
        <v>334.62162630900002</v>
      </c>
      <c r="G94" s="8">
        <v>41274</v>
      </c>
      <c r="H94" s="9">
        <f t="shared" si="10"/>
        <v>24.630804900000001</v>
      </c>
      <c r="I94" s="9">
        <f t="shared" si="11"/>
        <v>0.94733865000000006</v>
      </c>
    </row>
    <row r="95" spans="1:9" x14ac:dyDescent="0.2">
      <c r="B95" s="6">
        <v>2013</v>
      </c>
      <c r="C95" s="4">
        <v>8242</v>
      </c>
      <c r="D95" s="6" t="s">
        <v>94</v>
      </c>
      <c r="E95" s="6">
        <v>2.3284199999999999E-3</v>
      </c>
      <c r="F95" s="6">
        <v>429.47578878489998</v>
      </c>
      <c r="G95" s="8">
        <v>41639</v>
      </c>
      <c r="H95" s="9">
        <f t="shared" si="10"/>
        <v>19.190837639999998</v>
      </c>
      <c r="I95" s="9">
        <f t="shared" si="11"/>
        <v>0.73810913999999994</v>
      </c>
    </row>
    <row r="96" spans="1:9" x14ac:dyDescent="0.2">
      <c r="A96" s="1" t="s">
        <v>39</v>
      </c>
      <c r="B96" s="13" t="s">
        <v>75</v>
      </c>
    </row>
    <row r="97" spans="1:9" x14ac:dyDescent="0.2">
      <c r="A97" s="1" t="s">
        <v>40</v>
      </c>
      <c r="B97" s="6">
        <v>2010</v>
      </c>
      <c r="C97" s="4">
        <v>28347</v>
      </c>
      <c r="D97" s="6" t="s">
        <v>82</v>
      </c>
      <c r="E97" s="6">
        <v>2.0431072999999998E-3</v>
      </c>
      <c r="F97" s="6">
        <v>489.45054958449998</v>
      </c>
      <c r="G97" s="8">
        <v>40543</v>
      </c>
      <c r="H97" s="9">
        <f>C97*E97</f>
        <v>57.915962633099994</v>
      </c>
      <c r="I97" s="9">
        <f>H97/26</f>
        <v>2.2275370243499997</v>
      </c>
    </row>
    <row r="98" spans="1:9" x14ac:dyDescent="0.2">
      <c r="B98" s="6">
        <v>2011</v>
      </c>
      <c r="C98" s="4">
        <v>28347</v>
      </c>
      <c r="D98" s="6" t="s">
        <v>82</v>
      </c>
      <c r="E98" s="6">
        <v>1.9755867999999999E-3</v>
      </c>
      <c r="F98" s="6">
        <v>506.1787174936</v>
      </c>
      <c r="G98" s="8">
        <v>40908</v>
      </c>
      <c r="H98" s="9">
        <f>C98*E98</f>
        <v>56.001959019600001</v>
      </c>
      <c r="I98" s="9">
        <f>H98/26</f>
        <v>2.1539215007538464</v>
      </c>
    </row>
    <row r="99" spans="1:9" x14ac:dyDescent="0.2">
      <c r="B99" s="6">
        <v>2012</v>
      </c>
      <c r="C99" s="4">
        <v>30047</v>
      </c>
      <c r="D99" s="6" t="s">
        <v>82</v>
      </c>
      <c r="E99" s="6">
        <v>2.0099857E-3</v>
      </c>
      <c r="F99" s="6">
        <v>497.51596790460002</v>
      </c>
      <c r="G99" s="8">
        <v>41274</v>
      </c>
      <c r="H99" s="9">
        <f>C99*E99</f>
        <v>60.394040327900001</v>
      </c>
      <c r="I99" s="9">
        <f>H99/26</f>
        <v>2.3228477049192309</v>
      </c>
    </row>
    <row r="100" spans="1:9" x14ac:dyDescent="0.2">
      <c r="B100" s="6">
        <v>2013</v>
      </c>
      <c r="C100" s="4">
        <v>30047</v>
      </c>
      <c r="D100" s="6" t="s">
        <v>82</v>
      </c>
      <c r="E100" s="6">
        <v>2.1001591999999999E-3</v>
      </c>
      <c r="F100" s="6">
        <v>476.15437526890003</v>
      </c>
      <c r="G100" s="8">
        <v>41639</v>
      </c>
      <c r="H100" s="9">
        <f>C100*E100</f>
        <v>63.103483482400001</v>
      </c>
      <c r="I100" s="9">
        <f>H100/26</f>
        <v>2.4270570570153849</v>
      </c>
    </row>
    <row r="101" spans="1:9" x14ac:dyDescent="0.2">
      <c r="A101" s="1" t="s">
        <v>41</v>
      </c>
      <c r="B101" s="6">
        <v>2010</v>
      </c>
      <c r="C101" s="13" t="s">
        <v>75</v>
      </c>
    </row>
    <row r="102" spans="1:9" x14ac:dyDescent="0.2">
      <c r="B102" s="6">
        <v>2011</v>
      </c>
      <c r="C102" s="4">
        <v>18000</v>
      </c>
      <c r="D102" s="6" t="s">
        <v>96</v>
      </c>
      <c r="E102" s="6">
        <v>6.1652282000000001E-3</v>
      </c>
      <c r="F102" s="6">
        <v>162.19999694820001</v>
      </c>
      <c r="G102" s="8">
        <v>40908</v>
      </c>
      <c r="H102" s="9">
        <f t="shared" ref="H102:H109" si="12">C102*E102</f>
        <v>110.9741076</v>
      </c>
      <c r="I102" s="9">
        <f t="shared" ref="I102:I109" si="13">H102/26</f>
        <v>4.2682349076923076</v>
      </c>
    </row>
    <row r="103" spans="1:9" x14ac:dyDescent="0.2">
      <c r="B103" s="6">
        <v>2012</v>
      </c>
      <c r="C103" s="4">
        <v>18000</v>
      </c>
      <c r="D103" s="6" t="s">
        <v>96</v>
      </c>
      <c r="E103" s="6">
        <v>6.404084E-3</v>
      </c>
      <c r="F103" s="6">
        <v>156.15035655880001</v>
      </c>
      <c r="G103" s="8">
        <v>41274</v>
      </c>
      <c r="H103" s="9">
        <f t="shared" si="12"/>
        <v>115.273512</v>
      </c>
      <c r="I103" s="9">
        <f t="shared" si="13"/>
        <v>4.4335966153846149</v>
      </c>
    </row>
    <row r="104" spans="1:9" x14ac:dyDescent="0.2">
      <c r="B104" s="6">
        <v>2013</v>
      </c>
      <c r="C104" s="4">
        <v>18000</v>
      </c>
      <c r="D104" s="6" t="s">
        <v>96</v>
      </c>
      <c r="E104" s="6">
        <v>6.25196E-3</v>
      </c>
      <c r="F104" s="6">
        <v>159.94983994789999</v>
      </c>
      <c r="G104" s="8">
        <v>41639</v>
      </c>
      <c r="H104" s="9">
        <f t="shared" si="12"/>
        <v>112.53528</v>
      </c>
      <c r="I104" s="9">
        <f t="shared" si="13"/>
        <v>4.3282800000000003</v>
      </c>
    </row>
    <row r="105" spans="1:9" x14ac:dyDescent="0.2">
      <c r="A105" s="1" t="s">
        <v>44</v>
      </c>
      <c r="B105" s="6">
        <v>2010</v>
      </c>
      <c r="C105" s="4">
        <v>2167</v>
      </c>
      <c r="D105" s="6" t="s">
        <v>99</v>
      </c>
      <c r="E105" s="6">
        <v>1.7094017E-3</v>
      </c>
      <c r="F105" s="11">
        <v>585.00000000249997</v>
      </c>
      <c r="G105" s="8">
        <v>40543</v>
      </c>
      <c r="H105" s="9">
        <f t="shared" si="12"/>
        <v>3.7042734838999998</v>
      </c>
      <c r="I105" s="9">
        <f t="shared" si="13"/>
        <v>0.14247205707307692</v>
      </c>
    </row>
    <row r="106" spans="1:9" x14ac:dyDescent="0.2">
      <c r="B106" s="6">
        <v>2011</v>
      </c>
      <c r="C106" s="4">
        <v>2167</v>
      </c>
      <c r="D106" s="6" t="s">
        <v>99</v>
      </c>
      <c r="E106" s="6">
        <v>1.6806722999999999E-3</v>
      </c>
      <c r="F106" s="6">
        <v>595</v>
      </c>
      <c r="G106" s="8">
        <v>40908</v>
      </c>
      <c r="H106" s="9">
        <f t="shared" si="12"/>
        <v>3.6420168740999999</v>
      </c>
      <c r="I106" s="9">
        <f t="shared" si="13"/>
        <v>0.14007757208076924</v>
      </c>
    </row>
    <row r="107" spans="1:9" x14ac:dyDescent="0.2">
      <c r="B107" s="6">
        <v>2012</v>
      </c>
      <c r="C107" s="4">
        <v>2167</v>
      </c>
      <c r="D107" s="6" t="s">
        <v>99</v>
      </c>
      <c r="E107" s="6">
        <v>1.5851966000000001E-3</v>
      </c>
      <c r="F107" s="6">
        <v>630.83657530109997</v>
      </c>
      <c r="G107" s="8">
        <v>41274</v>
      </c>
      <c r="H107" s="9">
        <f t="shared" si="12"/>
        <v>3.4351210322000001</v>
      </c>
      <c r="I107" s="9">
        <f t="shared" si="13"/>
        <v>0.1321200397</v>
      </c>
    </row>
    <row r="108" spans="1:9" x14ac:dyDescent="0.2">
      <c r="B108" s="6">
        <v>2013</v>
      </c>
      <c r="C108" s="4">
        <v>2167</v>
      </c>
      <c r="D108" s="6" t="s">
        <v>99</v>
      </c>
      <c r="E108" s="6">
        <v>1.4793499999999999E-3</v>
      </c>
      <c r="F108" s="6">
        <v>675.97255551420005</v>
      </c>
      <c r="G108" s="8">
        <v>41639</v>
      </c>
      <c r="H108" s="9">
        <f t="shared" si="12"/>
        <v>3.2057514499999997</v>
      </c>
      <c r="I108" s="9">
        <f t="shared" si="13"/>
        <v>0.12329813269230769</v>
      </c>
    </row>
    <row r="109" spans="1:9" x14ac:dyDescent="0.2">
      <c r="A109" s="1" t="s">
        <v>45</v>
      </c>
      <c r="B109" s="6">
        <v>2010</v>
      </c>
      <c r="C109" s="4">
        <v>190</v>
      </c>
      <c r="D109" s="6" t="s">
        <v>100</v>
      </c>
      <c r="E109" s="6">
        <v>0.40032027120000002</v>
      </c>
      <c r="F109" s="6">
        <v>2.4979999065</v>
      </c>
      <c r="G109" s="8">
        <v>40543</v>
      </c>
      <c r="H109" s="9">
        <f t="shared" si="12"/>
        <v>76.060851528000001</v>
      </c>
      <c r="I109" s="9">
        <f t="shared" si="13"/>
        <v>2.9254173664615384</v>
      </c>
    </row>
    <row r="110" spans="1:9" x14ac:dyDescent="0.2">
      <c r="B110" s="6">
        <v>2011</v>
      </c>
      <c r="C110" s="13" t="s">
        <v>75</v>
      </c>
    </row>
    <row r="111" spans="1:9" x14ac:dyDescent="0.2">
      <c r="B111" s="6">
        <v>2012</v>
      </c>
      <c r="C111" s="4">
        <v>165</v>
      </c>
      <c r="D111" s="6" t="s">
        <v>100</v>
      </c>
      <c r="E111" s="6">
        <v>0.2266563328</v>
      </c>
      <c r="F111" s="6">
        <v>4.4119658494999996</v>
      </c>
      <c r="G111" s="8">
        <v>41274</v>
      </c>
      <c r="H111" s="9">
        <f t="shared" ref="H111:H116" si="14">C111*E111</f>
        <v>37.398294911999997</v>
      </c>
      <c r="I111" s="9">
        <f t="shared" ref="I111:I116" si="15">H111/26</f>
        <v>1.4383959581538461</v>
      </c>
    </row>
    <row r="112" spans="1:9" x14ac:dyDescent="0.2">
      <c r="B112" s="6">
        <v>2013</v>
      </c>
      <c r="C112" s="4">
        <v>425</v>
      </c>
      <c r="D112" s="6" t="s">
        <v>100</v>
      </c>
      <c r="E112" s="6">
        <v>0.22714400000000001</v>
      </c>
      <c r="F112" s="6">
        <v>4.4024935724000001</v>
      </c>
      <c r="G112" s="8">
        <v>41639</v>
      </c>
      <c r="H112" s="9">
        <f t="shared" si="14"/>
        <v>96.536200000000008</v>
      </c>
      <c r="I112" s="9">
        <f t="shared" si="15"/>
        <v>3.7129307692307694</v>
      </c>
    </row>
    <row r="113" spans="1:9" x14ac:dyDescent="0.2">
      <c r="A113" s="1" t="s">
        <v>46</v>
      </c>
      <c r="B113" s="6">
        <v>2010</v>
      </c>
      <c r="C113" s="4">
        <v>36244</v>
      </c>
      <c r="D113" s="6" t="s">
        <v>82</v>
      </c>
      <c r="E113" s="6">
        <v>2.0431072999999998E-3</v>
      </c>
      <c r="F113" s="6">
        <v>489.45054958449998</v>
      </c>
      <c r="G113" s="8">
        <v>40543</v>
      </c>
      <c r="H113" s="9">
        <f t="shared" si="14"/>
        <v>74.050380981199993</v>
      </c>
      <c r="I113" s="9">
        <f t="shared" si="15"/>
        <v>2.8480915761999999</v>
      </c>
    </row>
    <row r="114" spans="1:9" x14ac:dyDescent="0.2">
      <c r="B114" s="6">
        <v>2011</v>
      </c>
      <c r="C114" s="4">
        <v>36244</v>
      </c>
      <c r="D114" s="6" t="s">
        <v>82</v>
      </c>
      <c r="E114" s="6">
        <v>1.9755867999999999E-3</v>
      </c>
      <c r="F114" s="6">
        <v>506.1787174936</v>
      </c>
      <c r="G114" s="8">
        <v>40908</v>
      </c>
      <c r="H114" s="9">
        <f t="shared" si="14"/>
        <v>71.603167979199995</v>
      </c>
      <c r="I114" s="9">
        <f t="shared" si="15"/>
        <v>2.7539679991999999</v>
      </c>
    </row>
    <row r="115" spans="1:9" x14ac:dyDescent="0.2">
      <c r="B115" s="6">
        <v>2012</v>
      </c>
      <c r="C115" s="4">
        <v>36244</v>
      </c>
      <c r="D115" s="6" t="s">
        <v>82</v>
      </c>
      <c r="E115" s="6">
        <v>2.0099857E-3</v>
      </c>
      <c r="F115" s="6">
        <v>497.51596790460002</v>
      </c>
      <c r="G115" s="8">
        <v>41274</v>
      </c>
      <c r="H115" s="9">
        <f t="shared" si="14"/>
        <v>72.849921710800004</v>
      </c>
      <c r="I115" s="9">
        <f t="shared" si="15"/>
        <v>2.8019200658000001</v>
      </c>
    </row>
    <row r="116" spans="1:9" x14ac:dyDescent="0.2">
      <c r="B116" s="6">
        <v>2013</v>
      </c>
      <c r="C116" s="4">
        <v>36244</v>
      </c>
      <c r="D116" s="6" t="s">
        <v>82</v>
      </c>
      <c r="E116" s="6">
        <v>2.1001591999999999E-3</v>
      </c>
      <c r="F116" s="6">
        <v>476.15437526890003</v>
      </c>
      <c r="G116" s="8">
        <v>41639</v>
      </c>
      <c r="H116" s="9">
        <f t="shared" si="14"/>
        <v>76.118170044799996</v>
      </c>
      <c r="I116" s="9">
        <f t="shared" si="15"/>
        <v>2.9276219247999999</v>
      </c>
    </row>
    <row r="117" spans="1:9" x14ac:dyDescent="0.2">
      <c r="A117" s="1" t="s">
        <v>47</v>
      </c>
      <c r="B117" s="6">
        <v>2010</v>
      </c>
      <c r="C117" s="13" t="s">
        <v>75</v>
      </c>
    </row>
    <row r="118" spans="1:9" x14ac:dyDescent="0.2">
      <c r="B118" s="6">
        <v>2011</v>
      </c>
      <c r="C118" s="13" t="s">
        <v>75</v>
      </c>
    </row>
    <row r="119" spans="1:9" x14ac:dyDescent="0.2">
      <c r="B119" s="6">
        <v>2012</v>
      </c>
      <c r="C119" s="13" t="s">
        <v>75</v>
      </c>
    </row>
    <row r="120" spans="1:9" x14ac:dyDescent="0.2">
      <c r="B120" s="6">
        <v>2013</v>
      </c>
      <c r="C120" s="4">
        <v>25000</v>
      </c>
      <c r="D120" s="6" t="s">
        <v>101</v>
      </c>
      <c r="E120" s="6">
        <v>2.3053E-4</v>
      </c>
      <c r="F120" s="6">
        <v>4337.8302173251004</v>
      </c>
      <c r="G120" s="8">
        <v>41639</v>
      </c>
      <c r="H120" s="9">
        <f>C120*E120</f>
        <v>5.7632500000000002</v>
      </c>
      <c r="I120" s="9">
        <f>H120/26</f>
        <v>0.22166346153846156</v>
      </c>
    </row>
    <row r="121" spans="1:9" x14ac:dyDescent="0.2">
      <c r="A121" s="1" t="s">
        <v>48</v>
      </c>
      <c r="B121" s="13" t="s">
        <v>75</v>
      </c>
    </row>
    <row r="122" spans="1:9" x14ac:dyDescent="0.2">
      <c r="A122" s="1" t="s">
        <v>49</v>
      </c>
      <c r="B122" s="6">
        <v>2010</v>
      </c>
      <c r="C122" s="4">
        <v>28000</v>
      </c>
      <c r="D122" s="6" t="s">
        <v>81</v>
      </c>
      <c r="E122" s="6">
        <v>2.0431072999999998E-3</v>
      </c>
      <c r="F122" s="6">
        <v>489.45054958449998</v>
      </c>
      <c r="G122" s="8">
        <v>40543</v>
      </c>
      <c r="H122" s="9">
        <f t="shared" ref="H122:H127" si="16">C122*E122</f>
        <v>57.207004399999995</v>
      </c>
      <c r="I122" s="9">
        <f t="shared" ref="I122:I127" si="17">H122/26</f>
        <v>2.2002693999999998</v>
      </c>
    </row>
    <row r="123" spans="1:9" x14ac:dyDescent="0.2">
      <c r="B123" s="6">
        <v>2011</v>
      </c>
      <c r="C123" s="4">
        <v>60000</v>
      </c>
      <c r="D123" s="6" t="s">
        <v>81</v>
      </c>
      <c r="E123" s="6">
        <v>1.9755867999999999E-3</v>
      </c>
      <c r="F123" s="6">
        <v>506.1787174936</v>
      </c>
      <c r="G123" s="8">
        <v>40908</v>
      </c>
      <c r="H123" s="9">
        <f t="shared" si="16"/>
        <v>118.535208</v>
      </c>
      <c r="I123" s="9">
        <f t="shared" si="17"/>
        <v>4.5590464615384612</v>
      </c>
    </row>
    <row r="124" spans="1:9" x14ac:dyDescent="0.2">
      <c r="B124" s="6">
        <v>2012</v>
      </c>
      <c r="C124" s="4">
        <v>60000</v>
      </c>
      <c r="D124" s="6" t="s">
        <v>81</v>
      </c>
      <c r="E124" s="6">
        <v>2.0099857E-3</v>
      </c>
      <c r="F124" s="6">
        <v>497.51596790460002</v>
      </c>
      <c r="G124" s="8">
        <v>41274</v>
      </c>
      <c r="H124" s="9">
        <f t="shared" si="16"/>
        <v>120.599142</v>
      </c>
      <c r="I124" s="9">
        <f t="shared" si="17"/>
        <v>4.6384285384615387</v>
      </c>
    </row>
    <row r="125" spans="1:9" x14ac:dyDescent="0.2">
      <c r="B125" s="6">
        <v>2013</v>
      </c>
      <c r="C125" s="4">
        <v>60000</v>
      </c>
      <c r="D125" s="6" t="s">
        <v>81</v>
      </c>
      <c r="E125" s="6">
        <v>2.1001591999999999E-3</v>
      </c>
      <c r="F125" s="6">
        <v>476.15437526890003</v>
      </c>
      <c r="G125" s="8">
        <v>41639</v>
      </c>
      <c r="H125" s="9">
        <f t="shared" si="16"/>
        <v>126.009552</v>
      </c>
      <c r="I125" s="9">
        <f t="shared" si="17"/>
        <v>4.8465212307692305</v>
      </c>
    </row>
    <row r="126" spans="1:9" x14ac:dyDescent="0.2">
      <c r="A126" s="1" t="s">
        <v>50</v>
      </c>
      <c r="B126" s="6">
        <v>2010</v>
      </c>
      <c r="C126" s="4">
        <v>28000</v>
      </c>
      <c r="D126" s="6" t="s">
        <v>82</v>
      </c>
      <c r="E126" s="6">
        <v>2.0431072999999998E-3</v>
      </c>
      <c r="F126" s="6">
        <v>489.45054958449998</v>
      </c>
      <c r="G126" s="8">
        <v>40543</v>
      </c>
      <c r="H126" s="9">
        <f t="shared" si="16"/>
        <v>57.207004399999995</v>
      </c>
      <c r="I126" s="9">
        <f t="shared" si="17"/>
        <v>2.2002693999999998</v>
      </c>
    </row>
    <row r="127" spans="1:9" x14ac:dyDescent="0.2">
      <c r="B127" s="6">
        <v>2011</v>
      </c>
      <c r="C127" s="4">
        <v>28000</v>
      </c>
      <c r="D127" s="6" t="s">
        <v>82</v>
      </c>
      <c r="E127" s="6">
        <v>1.9755867999999999E-3</v>
      </c>
      <c r="F127" s="6">
        <v>506.1787174936</v>
      </c>
      <c r="G127" s="8">
        <v>40908</v>
      </c>
      <c r="H127" s="9">
        <f t="shared" si="16"/>
        <v>55.316430400000002</v>
      </c>
      <c r="I127" s="9">
        <f t="shared" si="17"/>
        <v>2.1275550153846154</v>
      </c>
    </row>
    <row r="128" spans="1:9" x14ac:dyDescent="0.2">
      <c r="B128" s="6">
        <v>2012</v>
      </c>
      <c r="C128" s="13" t="s">
        <v>75</v>
      </c>
    </row>
    <row r="129" spans="1:9" x14ac:dyDescent="0.2">
      <c r="B129" s="6">
        <v>2013</v>
      </c>
      <c r="C129" s="13" t="s">
        <v>75</v>
      </c>
    </row>
    <row r="130" spans="1:9" x14ac:dyDescent="0.2">
      <c r="A130" s="1" t="s">
        <v>53</v>
      </c>
      <c r="B130" s="6">
        <v>2010</v>
      </c>
      <c r="C130" s="4">
        <v>80000</v>
      </c>
      <c r="D130" s="6" t="s">
        <v>104</v>
      </c>
      <c r="E130" s="6">
        <v>6.7567569999999995E-4</v>
      </c>
      <c r="F130" s="6">
        <v>1479.9999989763</v>
      </c>
      <c r="G130" s="8">
        <v>40543</v>
      </c>
      <c r="H130" s="9">
        <f t="shared" ref="H130:H137" si="18">C130*E130</f>
        <v>54.054055999999996</v>
      </c>
      <c r="I130" s="9">
        <f t="shared" ref="I130:I137" si="19">H130/26</f>
        <v>2.0790021538461536</v>
      </c>
    </row>
    <row r="131" spans="1:9" x14ac:dyDescent="0.2">
      <c r="B131" s="6">
        <v>2011</v>
      </c>
      <c r="C131" s="4">
        <v>100000</v>
      </c>
      <c r="D131" s="6" t="s">
        <v>104</v>
      </c>
      <c r="E131" s="6">
        <v>6.3492059999999996E-4</v>
      </c>
      <c r="F131" s="6">
        <v>1575</v>
      </c>
      <c r="G131" s="8">
        <v>40908</v>
      </c>
      <c r="H131" s="9">
        <f t="shared" si="18"/>
        <v>63.492059999999995</v>
      </c>
      <c r="I131" s="9">
        <f t="shared" si="19"/>
        <v>2.4420023076923076</v>
      </c>
    </row>
    <row r="132" spans="1:9" x14ac:dyDescent="0.2">
      <c r="B132" s="6">
        <v>2012</v>
      </c>
      <c r="C132" s="4">
        <v>100000</v>
      </c>
      <c r="D132" s="6" t="s">
        <v>104</v>
      </c>
      <c r="E132" s="6">
        <v>6.32064E-4</v>
      </c>
      <c r="F132" s="6">
        <v>1582.1183313688</v>
      </c>
      <c r="G132" s="8">
        <v>41274</v>
      </c>
      <c r="H132" s="9">
        <f t="shared" si="18"/>
        <v>63.206400000000002</v>
      </c>
      <c r="I132" s="9">
        <f t="shared" si="19"/>
        <v>2.4310153846153848</v>
      </c>
    </row>
    <row r="133" spans="1:9" x14ac:dyDescent="0.2">
      <c r="B133" s="6">
        <v>2013</v>
      </c>
      <c r="C133" s="4">
        <v>100000</v>
      </c>
      <c r="D133" s="6" t="s">
        <v>104</v>
      </c>
      <c r="E133" s="6">
        <v>6.3071999999999998E-4</v>
      </c>
      <c r="F133" s="6">
        <v>1585.4895991881999</v>
      </c>
      <c r="G133" s="8">
        <v>41639</v>
      </c>
      <c r="H133" s="9">
        <f t="shared" si="18"/>
        <v>63.071999999999996</v>
      </c>
      <c r="I133" s="9">
        <f t="shared" si="19"/>
        <v>2.4258461538461535</v>
      </c>
    </row>
    <row r="134" spans="1:9" x14ac:dyDescent="0.2">
      <c r="A134" s="1" t="s">
        <v>54</v>
      </c>
      <c r="B134" s="6">
        <v>2010</v>
      </c>
      <c r="C134" s="4">
        <v>6000</v>
      </c>
      <c r="D134" s="6" t="s">
        <v>105</v>
      </c>
      <c r="E134" s="6">
        <v>4.2698550000000001E-4</v>
      </c>
      <c r="F134" s="6">
        <v>2341.9999974408001</v>
      </c>
      <c r="G134" s="8">
        <v>40543</v>
      </c>
      <c r="H134" s="9">
        <f t="shared" si="18"/>
        <v>2.5619130000000001</v>
      </c>
      <c r="I134" s="9">
        <f t="shared" si="19"/>
        <v>9.8535115384615388E-2</v>
      </c>
    </row>
    <row r="135" spans="1:9" x14ac:dyDescent="0.2">
      <c r="B135" s="6">
        <v>2011</v>
      </c>
      <c r="C135" s="4">
        <v>6000</v>
      </c>
      <c r="D135" s="6" t="s">
        <v>105</v>
      </c>
      <c r="E135" s="6">
        <v>4.0404040000000002E-4</v>
      </c>
      <c r="F135" s="6">
        <v>2475</v>
      </c>
      <c r="G135" s="8">
        <v>40908</v>
      </c>
      <c r="H135" s="9">
        <f t="shared" si="18"/>
        <v>2.4242424000000002</v>
      </c>
      <c r="I135" s="9">
        <f t="shared" si="19"/>
        <v>9.3240092307692313E-2</v>
      </c>
    </row>
    <row r="136" spans="1:9" x14ac:dyDescent="0.2">
      <c r="B136" s="6">
        <v>2012</v>
      </c>
      <c r="C136" s="4">
        <v>6000</v>
      </c>
      <c r="D136" s="6" t="s">
        <v>105</v>
      </c>
      <c r="E136" s="6">
        <v>3.7105960000000001E-4</v>
      </c>
      <c r="F136" s="6">
        <v>2694.9847330361999</v>
      </c>
      <c r="G136" s="8">
        <v>41274</v>
      </c>
      <c r="H136" s="9">
        <f t="shared" si="18"/>
        <v>2.2263576</v>
      </c>
      <c r="I136" s="9">
        <f t="shared" si="19"/>
        <v>8.5629138461538468E-2</v>
      </c>
    </row>
    <row r="137" spans="1:9" x14ac:dyDescent="0.2">
      <c r="B137" s="6">
        <v>2013</v>
      </c>
      <c r="C137" s="4">
        <v>6000</v>
      </c>
      <c r="D137" s="6" t="s">
        <v>105</v>
      </c>
      <c r="E137" s="6">
        <v>3.9605E-4</v>
      </c>
      <c r="F137" s="6">
        <v>2524.9337204898002</v>
      </c>
      <c r="G137" s="8">
        <v>41639</v>
      </c>
      <c r="H137" s="9">
        <f t="shared" si="18"/>
        <v>2.3763000000000001</v>
      </c>
      <c r="I137" s="9">
        <f t="shared" si="19"/>
        <v>9.1396153846153849E-2</v>
      </c>
    </row>
    <row r="138" spans="1:9" x14ac:dyDescent="0.2">
      <c r="A138" s="1" t="s">
        <v>56</v>
      </c>
      <c r="B138" s="6">
        <v>2010</v>
      </c>
      <c r="C138" s="4">
        <v>268000</v>
      </c>
      <c r="D138" s="6" t="s">
        <v>107</v>
      </c>
      <c r="E138" s="13" t="s">
        <v>75</v>
      </c>
      <c r="F138" s="13" t="s">
        <v>75</v>
      </c>
      <c r="G138" s="8">
        <v>40543</v>
      </c>
    </row>
    <row r="139" spans="1:9" x14ac:dyDescent="0.2">
      <c r="B139" s="6">
        <v>2011</v>
      </c>
      <c r="C139" s="4">
        <v>420000</v>
      </c>
      <c r="D139" s="6" t="s">
        <v>107</v>
      </c>
      <c r="E139" s="13" t="s">
        <v>75</v>
      </c>
      <c r="F139" s="13" t="s">
        <v>75</v>
      </c>
      <c r="G139" s="8">
        <v>40908</v>
      </c>
    </row>
    <row r="140" spans="1:9" x14ac:dyDescent="0.2">
      <c r="B140" s="6">
        <v>2012</v>
      </c>
      <c r="C140" s="4">
        <v>700000</v>
      </c>
      <c r="D140" s="6" t="s">
        <v>107</v>
      </c>
      <c r="E140" s="13" t="s">
        <v>75</v>
      </c>
      <c r="F140" s="13" t="s">
        <v>75</v>
      </c>
      <c r="G140" s="8">
        <v>41274</v>
      </c>
    </row>
    <row r="141" spans="1:9" x14ac:dyDescent="0.2">
      <c r="B141" s="6">
        <v>2013</v>
      </c>
      <c r="C141" s="4">
        <v>700000</v>
      </c>
      <c r="D141" s="6" t="s">
        <v>107</v>
      </c>
      <c r="E141" s="13" t="s">
        <v>75</v>
      </c>
      <c r="F141" s="13" t="s">
        <v>75</v>
      </c>
      <c r="G141" s="8">
        <v>41639</v>
      </c>
    </row>
    <row r="142" spans="1:9" x14ac:dyDescent="0.2">
      <c r="A142" s="1" t="s">
        <v>57</v>
      </c>
      <c r="B142" s="13" t="s">
        <v>75</v>
      </c>
    </row>
    <row r="145" spans="1:9" x14ac:dyDescent="0.2">
      <c r="A145" s="1" t="s">
        <v>6</v>
      </c>
      <c r="B145" s="6">
        <v>2010</v>
      </c>
      <c r="C145" s="4">
        <v>3000</v>
      </c>
      <c r="D145" s="6" t="s">
        <v>72</v>
      </c>
      <c r="E145" s="6">
        <v>1.41542814E-2</v>
      </c>
      <c r="F145" s="6">
        <v>70.650001449100003</v>
      </c>
      <c r="G145" s="8">
        <v>40543</v>
      </c>
      <c r="H145" s="9">
        <f t="shared" ref="H145:H152" si="20">C145*E145</f>
        <v>42.462844199999999</v>
      </c>
      <c r="I145" s="9">
        <f t="shared" ref="I145:I152" si="21">H145/26</f>
        <v>1.6331863153846153</v>
      </c>
    </row>
    <row r="146" spans="1:9" x14ac:dyDescent="0.2">
      <c r="B146" s="6">
        <v>2011</v>
      </c>
      <c r="C146" s="4">
        <v>3000</v>
      </c>
      <c r="D146" s="6" t="s">
        <v>72</v>
      </c>
      <c r="E146" s="6">
        <v>1.2227869000000001E-2</v>
      </c>
      <c r="F146" s="6">
        <v>81.780398802700006</v>
      </c>
      <c r="G146" s="8">
        <v>40908</v>
      </c>
      <c r="H146" s="9">
        <f t="shared" si="20"/>
        <v>36.683607000000002</v>
      </c>
      <c r="I146" s="9">
        <f t="shared" si="21"/>
        <v>1.4109079615384617</v>
      </c>
    </row>
    <row r="147" spans="1:9" x14ac:dyDescent="0.2">
      <c r="B147" s="6">
        <v>2012</v>
      </c>
      <c r="C147" s="4">
        <v>3000</v>
      </c>
      <c r="D147" s="6" t="s">
        <v>72</v>
      </c>
      <c r="E147" s="6">
        <v>1.2550508E-2</v>
      </c>
      <c r="F147" s="6">
        <v>79.678049686099996</v>
      </c>
      <c r="G147" s="8">
        <v>41274</v>
      </c>
      <c r="H147" s="9">
        <f t="shared" si="20"/>
        <v>37.651524000000002</v>
      </c>
      <c r="I147" s="9">
        <f t="shared" si="21"/>
        <v>1.4481355384615386</v>
      </c>
    </row>
    <row r="148" spans="1:9" x14ac:dyDescent="0.2">
      <c r="B148" s="6">
        <v>2013</v>
      </c>
      <c r="C148" s="4">
        <v>5300</v>
      </c>
      <c r="D148" s="6" t="s">
        <v>72</v>
      </c>
      <c r="E148" s="6">
        <v>1.2939000000000001E-2</v>
      </c>
      <c r="F148" s="6">
        <v>77.285725327099996</v>
      </c>
      <c r="G148" s="8">
        <v>41639</v>
      </c>
      <c r="H148" s="9">
        <f t="shared" si="20"/>
        <v>68.576700000000002</v>
      </c>
      <c r="I148" s="9">
        <f t="shared" si="21"/>
        <v>2.6375653846153848</v>
      </c>
    </row>
    <row r="149" spans="1:9" x14ac:dyDescent="0.2">
      <c r="A149" s="1" t="s">
        <v>11</v>
      </c>
      <c r="B149" s="6">
        <v>2010</v>
      </c>
      <c r="C149" s="4">
        <v>960</v>
      </c>
      <c r="D149" s="6" t="s">
        <v>74</v>
      </c>
      <c r="E149" s="6">
        <v>0.1517082361</v>
      </c>
      <c r="F149" s="6">
        <v>6.5915999409000001</v>
      </c>
      <c r="G149" s="8">
        <v>40543</v>
      </c>
      <c r="H149" s="9">
        <f t="shared" si="20"/>
        <v>145.63990665599999</v>
      </c>
      <c r="I149" s="9">
        <f t="shared" si="21"/>
        <v>5.6015348713846151</v>
      </c>
    </row>
    <row r="150" spans="1:9" x14ac:dyDescent="0.2">
      <c r="B150" s="6">
        <v>2011</v>
      </c>
      <c r="C150" s="4">
        <v>1160</v>
      </c>
      <c r="D150" s="6" t="s">
        <v>74</v>
      </c>
      <c r="E150" s="6">
        <v>0.1588738998</v>
      </c>
      <c r="F150" s="6">
        <v>6.2943000793000001</v>
      </c>
      <c r="G150" s="8">
        <v>40908</v>
      </c>
      <c r="H150" s="9">
        <f t="shared" si="20"/>
        <v>184.29372376800001</v>
      </c>
      <c r="I150" s="9">
        <f t="shared" si="21"/>
        <v>7.0882201449230768</v>
      </c>
    </row>
    <row r="151" spans="1:9" x14ac:dyDescent="0.2">
      <c r="B151" s="6">
        <v>2012</v>
      </c>
      <c r="C151" s="4">
        <v>1260</v>
      </c>
      <c r="D151" s="6" t="s">
        <v>74</v>
      </c>
      <c r="E151" s="6">
        <v>0.1604804074</v>
      </c>
      <c r="F151" s="6">
        <v>6.2312902638000001</v>
      </c>
      <c r="G151" s="8">
        <v>41274</v>
      </c>
      <c r="H151" s="9">
        <f t="shared" si="20"/>
        <v>202.205313324</v>
      </c>
      <c r="I151" s="9">
        <f t="shared" si="21"/>
        <v>7.7771274355384614</v>
      </c>
    </row>
    <row r="152" spans="1:9" x14ac:dyDescent="0.2">
      <c r="B152" s="6">
        <v>2013</v>
      </c>
      <c r="C152" s="4">
        <v>1400</v>
      </c>
      <c r="D152" s="6" t="s">
        <v>74</v>
      </c>
      <c r="E152" s="6">
        <v>0.16518088589999999</v>
      </c>
      <c r="F152" s="6">
        <v>6.0539692280999997</v>
      </c>
      <c r="G152" s="8">
        <v>41639</v>
      </c>
      <c r="H152" s="9">
        <f t="shared" si="20"/>
        <v>231.25324025999998</v>
      </c>
      <c r="I152" s="9">
        <f t="shared" si="21"/>
        <v>8.8943553946153848</v>
      </c>
    </row>
    <row r="153" spans="1:9" x14ac:dyDescent="0.2">
      <c r="A153" s="1" t="s">
        <v>23</v>
      </c>
      <c r="B153" s="6">
        <v>2010</v>
      </c>
      <c r="C153" s="13" t="s">
        <v>75</v>
      </c>
    </row>
    <row r="154" spans="1:9" x14ac:dyDescent="0.2">
      <c r="B154" s="6">
        <v>2011</v>
      </c>
      <c r="C154" s="4">
        <v>5945</v>
      </c>
      <c r="D154" s="6" t="s">
        <v>79</v>
      </c>
      <c r="E154" s="6">
        <v>0.12873160750000001</v>
      </c>
      <c r="F154" s="6">
        <v>7.7680999999999996</v>
      </c>
      <c r="G154" s="8">
        <v>40908</v>
      </c>
      <c r="H154" s="9">
        <f t="shared" ref="H154:H164" si="22">C154*E154</f>
        <v>765.30940658750012</v>
      </c>
      <c r="I154" s="9">
        <f t="shared" ref="I154:I177" si="23">H154/26</f>
        <v>29.434977176442313</v>
      </c>
    </row>
    <row r="155" spans="1:9" x14ac:dyDescent="0.2">
      <c r="B155" s="6">
        <v>2012</v>
      </c>
      <c r="C155" s="4">
        <v>5945</v>
      </c>
      <c r="D155" s="6" t="s">
        <v>79</v>
      </c>
      <c r="E155" s="6">
        <v>0.12901904519999999</v>
      </c>
      <c r="F155" s="6">
        <v>7.7507936777999999</v>
      </c>
      <c r="G155" s="8">
        <v>41274</v>
      </c>
      <c r="H155" s="9">
        <f t="shared" si="22"/>
        <v>767.01822371399987</v>
      </c>
      <c r="I155" s="9">
        <f t="shared" si="23"/>
        <v>29.500700912076919</v>
      </c>
    </row>
    <row r="156" spans="1:9" x14ac:dyDescent="0.2">
      <c r="B156" s="6">
        <v>2013</v>
      </c>
      <c r="C156" s="4">
        <v>6370</v>
      </c>
      <c r="D156" s="6" t="s">
        <v>79</v>
      </c>
      <c r="E156" s="6">
        <v>0.12896675960000001</v>
      </c>
      <c r="F156" s="6">
        <v>7.7539360018999997</v>
      </c>
      <c r="G156" s="8">
        <v>41639</v>
      </c>
      <c r="H156" s="9">
        <f t="shared" si="22"/>
        <v>821.5182586520001</v>
      </c>
      <c r="I156" s="9">
        <f t="shared" si="23"/>
        <v>31.596856102000004</v>
      </c>
    </row>
    <row r="157" spans="1:9" x14ac:dyDescent="0.2">
      <c r="A157" s="1" t="s">
        <v>24</v>
      </c>
      <c r="B157" s="6">
        <v>2010</v>
      </c>
      <c r="C157" s="4">
        <v>908800</v>
      </c>
      <c r="D157" s="6" t="s">
        <v>78</v>
      </c>
      <c r="E157" s="6">
        <v>1.1111109999999999E-4</v>
      </c>
      <c r="F157" s="11">
        <v>9000.0000000041</v>
      </c>
      <c r="G157" s="8">
        <v>40543</v>
      </c>
      <c r="H157" s="9">
        <f t="shared" si="22"/>
        <v>100.97776768</v>
      </c>
      <c r="I157" s="9">
        <f t="shared" si="23"/>
        <v>3.8837602953846155</v>
      </c>
    </row>
    <row r="158" spans="1:9" x14ac:dyDescent="0.2">
      <c r="B158" s="6">
        <v>2011</v>
      </c>
      <c r="C158" s="4">
        <v>988800</v>
      </c>
      <c r="D158" s="6" t="s">
        <v>78</v>
      </c>
      <c r="E158" s="6">
        <v>1.102536E-4</v>
      </c>
      <c r="F158" s="6">
        <v>9070</v>
      </c>
      <c r="G158" s="8">
        <v>40908</v>
      </c>
      <c r="H158" s="9">
        <f t="shared" si="22"/>
        <v>109.01875968</v>
      </c>
      <c r="I158" s="9">
        <f t="shared" si="23"/>
        <v>4.1930292184615388</v>
      </c>
    </row>
    <row r="159" spans="1:9" x14ac:dyDescent="0.2">
      <c r="B159" s="6">
        <v>2012</v>
      </c>
      <c r="C159" s="4">
        <v>1119100</v>
      </c>
      <c r="D159" s="6" t="s">
        <v>78</v>
      </c>
      <c r="E159" s="6">
        <v>1.020414E-4</v>
      </c>
      <c r="F159" s="6">
        <v>9799.9465600000003</v>
      </c>
      <c r="G159" s="8">
        <v>41274</v>
      </c>
      <c r="H159" s="9">
        <f t="shared" si="22"/>
        <v>114.19453073999999</v>
      </c>
      <c r="I159" s="9">
        <f t="shared" si="23"/>
        <v>4.3920973361538458</v>
      </c>
    </row>
    <row r="160" spans="1:9" x14ac:dyDescent="0.2">
      <c r="B160" s="6">
        <v>2013</v>
      </c>
      <c r="C160" s="4">
        <v>1332400</v>
      </c>
      <c r="D160" s="6" t="s">
        <v>78</v>
      </c>
      <c r="E160" s="6">
        <v>8.2225999999999995E-5</v>
      </c>
      <c r="F160" s="6">
        <v>12161.5999999795</v>
      </c>
      <c r="G160" s="8">
        <v>41639</v>
      </c>
      <c r="H160" s="9">
        <f t="shared" si="22"/>
        <v>109.5579224</v>
      </c>
      <c r="I160" s="9">
        <f t="shared" si="23"/>
        <v>4.2137662461538463</v>
      </c>
    </row>
    <row r="161" spans="1:9" x14ac:dyDescent="0.2">
      <c r="A161" s="1" t="s">
        <v>25</v>
      </c>
      <c r="B161" s="6">
        <v>2010</v>
      </c>
      <c r="C161" s="4">
        <v>2600</v>
      </c>
      <c r="D161" s="6" t="s">
        <v>85</v>
      </c>
      <c r="E161" s="6">
        <v>2.2371364299999998E-2</v>
      </c>
      <c r="F161" s="6">
        <v>44.700000762899997</v>
      </c>
      <c r="G161" s="8">
        <v>40543</v>
      </c>
      <c r="H161" s="9">
        <f t="shared" si="22"/>
        <v>58.165547179999997</v>
      </c>
      <c r="I161" s="9">
        <f t="shared" si="23"/>
        <v>2.2371364300000001</v>
      </c>
    </row>
    <row r="162" spans="1:9" x14ac:dyDescent="0.2">
      <c r="B162" s="6">
        <v>2011</v>
      </c>
      <c r="C162" s="4">
        <v>2990</v>
      </c>
      <c r="D162" s="6" t="s">
        <v>85</v>
      </c>
      <c r="E162" s="6">
        <v>1.8846574099999999E-2</v>
      </c>
      <c r="F162" s="6">
        <v>53.060041381700003</v>
      </c>
      <c r="G162" s="8">
        <v>40908</v>
      </c>
      <c r="H162" s="9">
        <f t="shared" si="22"/>
        <v>56.351256558999999</v>
      </c>
      <c r="I162" s="9">
        <f t="shared" si="23"/>
        <v>2.1673560214999998</v>
      </c>
    </row>
    <row r="163" spans="1:9" x14ac:dyDescent="0.2">
      <c r="B163" s="6">
        <v>2012</v>
      </c>
      <c r="C163" s="4">
        <v>2990</v>
      </c>
      <c r="D163" s="6" t="s">
        <v>85</v>
      </c>
      <c r="E163" s="6">
        <v>1.82312172E-2</v>
      </c>
      <c r="F163" s="6">
        <v>54.850972836300002</v>
      </c>
      <c r="G163" s="8">
        <v>41274</v>
      </c>
      <c r="H163" s="9">
        <f t="shared" si="22"/>
        <v>54.511339427999999</v>
      </c>
      <c r="I163" s="9">
        <f t="shared" si="23"/>
        <v>2.0965899779999999</v>
      </c>
    </row>
    <row r="164" spans="1:9" x14ac:dyDescent="0.2">
      <c r="B164" s="6">
        <v>2013</v>
      </c>
      <c r="C164" s="4">
        <v>2990</v>
      </c>
      <c r="D164" s="6" t="s">
        <v>85</v>
      </c>
      <c r="E164" s="6">
        <v>1.6165795199999999E-2</v>
      </c>
      <c r="F164" s="6">
        <v>61.859004615000003</v>
      </c>
      <c r="G164" s="8">
        <v>41639</v>
      </c>
      <c r="H164" s="9">
        <f t="shared" si="22"/>
        <v>48.335727647999995</v>
      </c>
      <c r="I164" s="9">
        <f t="shared" si="23"/>
        <v>1.8590664479999999</v>
      </c>
    </row>
    <row r="165" spans="1:9" x14ac:dyDescent="0.2">
      <c r="A165" s="1" t="s">
        <v>27</v>
      </c>
      <c r="B165" s="6">
        <v>2010</v>
      </c>
      <c r="C165" s="4">
        <v>61</v>
      </c>
      <c r="D165" s="6" t="s">
        <v>87</v>
      </c>
      <c r="E165" s="6">
        <v>1</v>
      </c>
      <c r="F165" s="6">
        <v>1</v>
      </c>
      <c r="G165" s="8">
        <v>40543</v>
      </c>
      <c r="H165" s="9">
        <f>C165</f>
        <v>61</v>
      </c>
      <c r="I165" s="9">
        <f t="shared" si="23"/>
        <v>2.3461538461538463</v>
      </c>
    </row>
    <row r="166" spans="1:9" x14ac:dyDescent="0.2">
      <c r="B166" s="6">
        <v>2011</v>
      </c>
      <c r="C166" s="4">
        <v>61</v>
      </c>
      <c r="D166" s="6" t="s">
        <v>87</v>
      </c>
      <c r="E166" s="6">
        <v>1</v>
      </c>
      <c r="F166" s="6">
        <v>1</v>
      </c>
      <c r="G166" s="8">
        <v>40908</v>
      </c>
      <c r="H166" s="9">
        <f t="shared" ref="H166:H168" si="24">C166</f>
        <v>61</v>
      </c>
      <c r="I166" s="9">
        <f t="shared" si="23"/>
        <v>2.3461538461538463</v>
      </c>
    </row>
    <row r="167" spans="1:9" x14ac:dyDescent="0.2">
      <c r="B167" s="6">
        <v>2012</v>
      </c>
      <c r="C167" s="4">
        <v>61</v>
      </c>
      <c r="D167" s="6" t="s">
        <v>87</v>
      </c>
      <c r="E167" s="6">
        <v>1</v>
      </c>
      <c r="F167" s="6">
        <v>1</v>
      </c>
      <c r="G167" s="8">
        <v>41274</v>
      </c>
      <c r="H167" s="9">
        <f t="shared" si="24"/>
        <v>61</v>
      </c>
      <c r="I167" s="9">
        <f t="shared" si="23"/>
        <v>2.3461538461538463</v>
      </c>
    </row>
    <row r="168" spans="1:9" x14ac:dyDescent="0.2">
      <c r="B168" s="6">
        <v>2013</v>
      </c>
      <c r="C168" s="4">
        <v>80</v>
      </c>
      <c r="D168" s="6" t="s">
        <v>87</v>
      </c>
      <c r="E168" s="6">
        <v>1</v>
      </c>
      <c r="F168" s="6">
        <v>1</v>
      </c>
      <c r="G168" s="8">
        <v>41639</v>
      </c>
      <c r="H168" s="9">
        <f t="shared" si="24"/>
        <v>80</v>
      </c>
      <c r="I168" s="9">
        <f t="shared" si="23"/>
        <v>3.0769230769230771</v>
      </c>
    </row>
    <row r="169" spans="1:9" x14ac:dyDescent="0.2">
      <c r="A169" s="1" t="s">
        <v>28</v>
      </c>
      <c r="B169" s="6">
        <v>2010</v>
      </c>
      <c r="C169" s="4">
        <v>928860</v>
      </c>
      <c r="D169" s="6" t="s">
        <v>88</v>
      </c>
      <c r="E169" s="6">
        <v>8.9333900000000005E-4</v>
      </c>
      <c r="F169" s="6">
        <v>1119.3959180695999</v>
      </c>
      <c r="G169" s="8">
        <v>40543</v>
      </c>
      <c r="H169" s="9">
        <f t="shared" ref="H169:H177" si="25">C169*E169</f>
        <v>829.78686354000001</v>
      </c>
      <c r="I169" s="9">
        <f t="shared" si="23"/>
        <v>31.914879366923078</v>
      </c>
    </row>
    <row r="170" spans="1:9" x14ac:dyDescent="0.2">
      <c r="B170" s="6">
        <v>2011</v>
      </c>
      <c r="C170" s="4">
        <v>902880</v>
      </c>
      <c r="D170" s="6" t="s">
        <v>88</v>
      </c>
      <c r="E170" s="6">
        <v>8.6348329999999995E-4</v>
      </c>
      <c r="F170" s="6">
        <v>1158.0999755859</v>
      </c>
      <c r="G170" s="8">
        <v>40908</v>
      </c>
      <c r="H170" s="9">
        <f t="shared" si="25"/>
        <v>779.62180190399999</v>
      </c>
      <c r="I170" s="9">
        <f t="shared" si="23"/>
        <v>29.985453919384614</v>
      </c>
    </row>
    <row r="171" spans="1:9" x14ac:dyDescent="0.2">
      <c r="B171" s="6">
        <v>2012</v>
      </c>
      <c r="C171" s="4">
        <v>957220</v>
      </c>
      <c r="D171" s="6" t="s">
        <v>88</v>
      </c>
      <c r="E171" s="6">
        <v>9.3869009999999998E-4</v>
      </c>
      <c r="F171" s="6">
        <v>1065.3143241542</v>
      </c>
      <c r="G171" s="8">
        <v>41274</v>
      </c>
      <c r="H171" s="9">
        <f t="shared" si="25"/>
        <v>898.532937522</v>
      </c>
      <c r="I171" s="9">
        <f t="shared" si="23"/>
        <v>34.558959135461535</v>
      </c>
    </row>
    <row r="172" spans="1:9" x14ac:dyDescent="0.2">
      <c r="B172" s="6">
        <v>2013</v>
      </c>
      <c r="C172" s="4">
        <v>1015740</v>
      </c>
      <c r="D172" s="6" t="s">
        <v>88</v>
      </c>
      <c r="E172" s="6">
        <v>9.4714949999999995E-4</v>
      </c>
      <c r="F172" s="6">
        <v>1055.7995371295001</v>
      </c>
      <c r="G172" s="8">
        <v>41639</v>
      </c>
      <c r="H172" s="9">
        <f t="shared" si="25"/>
        <v>962.05763313</v>
      </c>
      <c r="I172" s="9">
        <f t="shared" si="23"/>
        <v>37.002216658846152</v>
      </c>
    </row>
    <row r="173" spans="1:9" x14ac:dyDescent="0.2">
      <c r="A173" s="1" t="s">
        <v>29</v>
      </c>
      <c r="B173" s="6">
        <v>2010</v>
      </c>
      <c r="C173" s="4">
        <v>348000</v>
      </c>
      <c r="D173" s="6" t="s">
        <v>108</v>
      </c>
      <c r="E173" s="6">
        <v>1.2468829999999999E-4</v>
      </c>
      <c r="F173" s="11">
        <v>8020.0000000287</v>
      </c>
      <c r="G173" s="8">
        <v>40543</v>
      </c>
      <c r="H173" s="9">
        <f t="shared" si="25"/>
        <v>43.391528399999999</v>
      </c>
      <c r="I173" s="9">
        <f t="shared" si="23"/>
        <v>1.6689049384615384</v>
      </c>
    </row>
    <row r="174" spans="1:9" x14ac:dyDescent="0.2">
      <c r="B174" s="6">
        <v>2011</v>
      </c>
      <c r="C174" s="4">
        <v>348000</v>
      </c>
      <c r="D174" s="6" t="s">
        <v>108</v>
      </c>
      <c r="E174" s="6">
        <v>1.2531329999999999E-4</v>
      </c>
      <c r="F174" s="6">
        <v>7980</v>
      </c>
      <c r="G174" s="8">
        <v>40908</v>
      </c>
      <c r="H174" s="9">
        <f t="shared" si="25"/>
        <v>43.6090284</v>
      </c>
      <c r="I174" s="9">
        <f t="shared" si="23"/>
        <v>1.677270323076923</v>
      </c>
    </row>
    <row r="175" spans="1:9" x14ac:dyDescent="0.2">
      <c r="B175" s="6">
        <v>2012</v>
      </c>
      <c r="C175" s="4">
        <v>626000</v>
      </c>
      <c r="D175" s="6" t="s">
        <v>108</v>
      </c>
      <c r="E175" s="6">
        <v>1.252421E-4</v>
      </c>
      <c r="F175" s="6">
        <v>7984.5323825820997</v>
      </c>
      <c r="G175" s="8">
        <v>41274</v>
      </c>
      <c r="H175" s="9">
        <f t="shared" si="25"/>
        <v>78.401554599999997</v>
      </c>
      <c r="I175" s="9">
        <f t="shared" si="23"/>
        <v>3.0154444076923075</v>
      </c>
    </row>
    <row r="176" spans="1:9" x14ac:dyDescent="0.2">
      <c r="B176" s="6">
        <v>2013</v>
      </c>
      <c r="C176" s="4">
        <v>626000</v>
      </c>
      <c r="D176" s="6" t="s">
        <v>108</v>
      </c>
      <c r="E176" s="6">
        <v>1.2460999999999999E-4</v>
      </c>
      <c r="F176" s="6">
        <v>8025.0381232218997</v>
      </c>
      <c r="G176" s="8">
        <v>41639</v>
      </c>
      <c r="H176" s="9">
        <f t="shared" si="25"/>
        <v>78.005859999999998</v>
      </c>
      <c r="I176" s="9">
        <f t="shared" si="23"/>
        <v>3.0002253846153843</v>
      </c>
    </row>
    <row r="177" spans="1:9" x14ac:dyDescent="0.2">
      <c r="A177" s="1" t="s">
        <v>30</v>
      </c>
      <c r="B177" s="6">
        <v>2009</v>
      </c>
      <c r="C177" s="4">
        <v>5888</v>
      </c>
      <c r="D177" s="6" t="s">
        <v>89</v>
      </c>
      <c r="E177" s="6">
        <v>8.7435514000000006E-3</v>
      </c>
      <c r="F177" s="6">
        <v>114.37000274659999</v>
      </c>
      <c r="G177" s="8">
        <v>40178</v>
      </c>
      <c r="H177" s="9">
        <f t="shared" si="25"/>
        <v>51.482030643200005</v>
      </c>
      <c r="I177" s="9">
        <f t="shared" si="23"/>
        <v>1.9800781016615387</v>
      </c>
    </row>
    <row r="178" spans="1:9" x14ac:dyDescent="0.2">
      <c r="B178" s="6">
        <v>2010</v>
      </c>
      <c r="C178" s="13" t="s">
        <v>75</v>
      </c>
    </row>
    <row r="179" spans="1:9" x14ac:dyDescent="0.2">
      <c r="B179" s="6">
        <v>2011</v>
      </c>
      <c r="C179" s="13" t="s">
        <v>75</v>
      </c>
    </row>
    <row r="180" spans="1:9" x14ac:dyDescent="0.2">
      <c r="B180" s="6">
        <v>2012</v>
      </c>
      <c r="C180" s="13" t="s">
        <v>75</v>
      </c>
    </row>
    <row r="181" spans="1:9" x14ac:dyDescent="0.2">
      <c r="B181" s="6">
        <v>2013</v>
      </c>
      <c r="C181" s="13" t="s">
        <v>75</v>
      </c>
    </row>
    <row r="182" spans="1:9" x14ac:dyDescent="0.2">
      <c r="A182" s="1" t="s">
        <v>33</v>
      </c>
      <c r="B182" s="13" t="s">
        <v>75</v>
      </c>
    </row>
    <row r="183" spans="1:9" x14ac:dyDescent="0.2">
      <c r="A183" s="1" t="s">
        <v>38</v>
      </c>
      <c r="B183" s="6">
        <v>2010</v>
      </c>
      <c r="C183" s="13" t="s">
        <v>75</v>
      </c>
    </row>
    <row r="184" spans="1:9" x14ac:dyDescent="0.2">
      <c r="B184" s="6">
        <v>2011</v>
      </c>
      <c r="C184" s="13" t="s">
        <v>75</v>
      </c>
    </row>
    <row r="185" spans="1:9" x14ac:dyDescent="0.2">
      <c r="B185" s="6">
        <v>2012</v>
      </c>
      <c r="C185" s="13" t="s">
        <v>75</v>
      </c>
    </row>
    <row r="186" spans="1:9" x14ac:dyDescent="0.2">
      <c r="B186" s="6">
        <v>2013</v>
      </c>
      <c r="C186" s="4">
        <v>900</v>
      </c>
      <c r="D186" s="6" t="s">
        <v>95</v>
      </c>
      <c r="E186" s="6">
        <v>0.30499012050000002</v>
      </c>
      <c r="F186" s="6">
        <v>3.2787947302</v>
      </c>
      <c r="G186" s="8">
        <v>41639</v>
      </c>
      <c r="H186" s="9">
        <f t="shared" ref="H186:H206" si="26">C186*E186</f>
        <v>274.49110845000001</v>
      </c>
      <c r="I186" s="9">
        <f t="shared" ref="I186:I206" si="27">H186/26</f>
        <v>10.557350325</v>
      </c>
    </row>
    <row r="187" spans="1:9" x14ac:dyDescent="0.2">
      <c r="A187" s="1" t="s">
        <v>42</v>
      </c>
      <c r="B187" s="6">
        <v>2010</v>
      </c>
      <c r="C187" s="4">
        <v>7000</v>
      </c>
      <c r="D187" s="6" t="s">
        <v>97</v>
      </c>
      <c r="E187" s="6">
        <v>1.1682243199999999E-2</v>
      </c>
      <c r="F187" s="6">
        <v>85.599998474200007</v>
      </c>
      <c r="G187" s="8">
        <v>40543</v>
      </c>
      <c r="H187" s="9">
        <f t="shared" si="26"/>
        <v>81.7757024</v>
      </c>
      <c r="I187" s="9">
        <f t="shared" si="27"/>
        <v>3.145219323076923</v>
      </c>
    </row>
    <row r="188" spans="1:9" x14ac:dyDescent="0.2">
      <c r="B188" s="6">
        <v>2011</v>
      </c>
      <c r="C188" s="4">
        <v>7000</v>
      </c>
      <c r="D188" s="6" t="s">
        <v>97</v>
      </c>
      <c r="E188" s="6">
        <v>1.1117278099999999E-2</v>
      </c>
      <c r="F188" s="6">
        <v>89.950075366099995</v>
      </c>
      <c r="G188" s="8">
        <v>40908</v>
      </c>
      <c r="H188" s="9">
        <f t="shared" si="26"/>
        <v>77.820946699999993</v>
      </c>
      <c r="I188" s="9">
        <f t="shared" si="27"/>
        <v>2.9931133346153844</v>
      </c>
    </row>
    <row r="189" spans="1:9" x14ac:dyDescent="0.2">
      <c r="B189" s="6">
        <v>2012</v>
      </c>
      <c r="C189" s="4">
        <v>8000</v>
      </c>
      <c r="D189" s="6" t="s">
        <v>97</v>
      </c>
      <c r="E189" s="6">
        <v>1.02802389E-2</v>
      </c>
      <c r="F189" s="6">
        <v>97.274004222000002</v>
      </c>
      <c r="G189" s="8">
        <v>41274</v>
      </c>
      <c r="H189" s="9">
        <f t="shared" si="26"/>
        <v>82.241911200000004</v>
      </c>
      <c r="I189" s="9">
        <f t="shared" si="27"/>
        <v>3.1631504307692309</v>
      </c>
    </row>
    <row r="190" spans="1:9" x14ac:dyDescent="0.2">
      <c r="B190" s="6">
        <v>2013</v>
      </c>
      <c r="C190" s="4">
        <v>10000</v>
      </c>
      <c r="D190" s="6" t="s">
        <v>97</v>
      </c>
      <c r="E190" s="6">
        <v>9.4789999999999996E-3</v>
      </c>
      <c r="F190" s="6">
        <v>105.4963602943</v>
      </c>
      <c r="G190" s="8">
        <v>41639</v>
      </c>
      <c r="H190" s="9">
        <f t="shared" si="26"/>
        <v>94.789999999999992</v>
      </c>
      <c r="I190" s="9">
        <f t="shared" si="27"/>
        <v>3.6457692307692304</v>
      </c>
    </row>
    <row r="191" spans="1:9" x14ac:dyDescent="0.2">
      <c r="A191" s="1" t="s">
        <v>43</v>
      </c>
      <c r="B191" s="6">
        <v>2010</v>
      </c>
      <c r="C191" s="4">
        <v>10537.666999999999</v>
      </c>
      <c r="D191" s="6" t="s">
        <v>98</v>
      </c>
      <c r="E191" s="6">
        <v>2.29252642E-2</v>
      </c>
      <c r="F191" s="6">
        <v>43.6199989319</v>
      </c>
      <c r="G191" s="8">
        <v>40543</v>
      </c>
      <c r="H191" s="9">
        <f t="shared" si="26"/>
        <v>241.57880002662139</v>
      </c>
      <c r="I191" s="9">
        <f t="shared" si="27"/>
        <v>9.291492308716208</v>
      </c>
    </row>
    <row r="192" spans="1:9" x14ac:dyDescent="0.2">
      <c r="B192" s="6">
        <v>2011</v>
      </c>
      <c r="C192" s="4">
        <v>11111.5</v>
      </c>
      <c r="D192" s="6" t="s">
        <v>98</v>
      </c>
      <c r="E192" s="6">
        <v>2.2831050200000001E-2</v>
      </c>
      <c r="F192" s="6">
        <v>43.8</v>
      </c>
      <c r="G192" s="8">
        <v>40908</v>
      </c>
      <c r="H192" s="9">
        <f t="shared" si="26"/>
        <v>253.68721429730002</v>
      </c>
      <c r="I192" s="9">
        <f t="shared" si="27"/>
        <v>9.7572005498961545</v>
      </c>
    </row>
    <row r="193" spans="1:9" x14ac:dyDescent="0.2">
      <c r="B193" s="6">
        <v>2012</v>
      </c>
      <c r="C193" s="4">
        <v>11894</v>
      </c>
      <c r="D193" s="6" t="s">
        <v>98</v>
      </c>
      <c r="E193" s="6">
        <v>2.43645322E-2</v>
      </c>
      <c r="F193" s="6">
        <v>41.043267024999999</v>
      </c>
      <c r="G193" s="8">
        <v>41274</v>
      </c>
      <c r="H193" s="9">
        <f t="shared" si="26"/>
        <v>289.79174598679998</v>
      </c>
      <c r="I193" s="9">
        <f t="shared" si="27"/>
        <v>11.145836384107692</v>
      </c>
    </row>
    <row r="194" spans="1:9" x14ac:dyDescent="0.2">
      <c r="B194" s="6">
        <v>2013</v>
      </c>
      <c r="C194" s="4">
        <v>12154.833000000001</v>
      </c>
      <c r="D194" s="6" t="s">
        <v>98</v>
      </c>
      <c r="E194" s="6">
        <v>2.2522549999999999E-2</v>
      </c>
      <c r="F194" s="6">
        <v>44.399945832100002</v>
      </c>
      <c r="G194" s="8">
        <v>41639</v>
      </c>
      <c r="H194" s="9">
        <f t="shared" si="26"/>
        <v>273.75783398415001</v>
      </c>
      <c r="I194" s="9">
        <f t="shared" si="27"/>
        <v>10.529147460928847</v>
      </c>
    </row>
    <row r="195" spans="1:9" x14ac:dyDescent="0.2">
      <c r="A195" s="1" t="s">
        <v>51</v>
      </c>
      <c r="B195" s="6">
        <v>2010</v>
      </c>
      <c r="C195" s="4">
        <v>5356</v>
      </c>
      <c r="D195" s="6" t="s">
        <v>102</v>
      </c>
      <c r="E195" s="6">
        <v>3.3333333299999997E-2</v>
      </c>
      <c r="F195" s="14">
        <v>30</v>
      </c>
      <c r="G195" s="8">
        <v>40543</v>
      </c>
      <c r="H195" s="9">
        <f t="shared" si="26"/>
        <v>178.53333315479998</v>
      </c>
      <c r="I195" s="9">
        <f t="shared" si="27"/>
        <v>6.866666659799999</v>
      </c>
    </row>
    <row r="196" spans="1:9" x14ac:dyDescent="0.2">
      <c r="B196" s="6">
        <v>2011</v>
      </c>
      <c r="C196" s="4">
        <v>5590</v>
      </c>
      <c r="D196" s="6" t="s">
        <v>102</v>
      </c>
      <c r="E196" s="6">
        <v>3.1700745000000002E-2</v>
      </c>
      <c r="F196" s="6">
        <v>31.545000000000002</v>
      </c>
      <c r="G196" s="8">
        <v>40908</v>
      </c>
      <c r="H196" s="9">
        <f t="shared" si="26"/>
        <v>177.20716455000002</v>
      </c>
      <c r="I196" s="9">
        <f t="shared" si="27"/>
        <v>6.8156601750000005</v>
      </c>
    </row>
    <row r="197" spans="1:9" x14ac:dyDescent="0.2">
      <c r="B197" s="6">
        <v>2012</v>
      </c>
      <c r="C197" s="4">
        <v>7800</v>
      </c>
      <c r="D197" s="6" t="s">
        <v>102</v>
      </c>
      <c r="E197" s="6">
        <v>3.2686510600000003E-2</v>
      </c>
      <c r="F197" s="6">
        <v>30.5936602106</v>
      </c>
      <c r="G197" s="8">
        <v>41274</v>
      </c>
      <c r="H197" s="9">
        <f t="shared" si="26"/>
        <v>254.95478268000002</v>
      </c>
      <c r="I197" s="9">
        <f t="shared" si="27"/>
        <v>9.8059531800000013</v>
      </c>
    </row>
    <row r="198" spans="1:9" x14ac:dyDescent="0.2">
      <c r="B198" s="6">
        <v>2013</v>
      </c>
      <c r="C198" s="4">
        <v>7800</v>
      </c>
      <c r="D198" s="6" t="s">
        <v>102</v>
      </c>
      <c r="E198" s="6">
        <v>3.056704E-2</v>
      </c>
      <c r="F198" s="6">
        <v>32.714976654600001</v>
      </c>
      <c r="G198" s="8">
        <v>41639</v>
      </c>
      <c r="H198" s="9">
        <f t="shared" si="26"/>
        <v>238.422912</v>
      </c>
      <c r="I198" s="9">
        <f t="shared" si="27"/>
        <v>9.1701119999999996</v>
      </c>
    </row>
    <row r="199" spans="1:9" x14ac:dyDescent="0.2">
      <c r="A199" s="1" t="s">
        <v>52</v>
      </c>
      <c r="B199" s="6">
        <v>2010</v>
      </c>
      <c r="C199" s="4">
        <v>17280</v>
      </c>
      <c r="D199" s="6" t="s">
        <v>103</v>
      </c>
      <c r="E199" s="6">
        <v>3.43701675E-2</v>
      </c>
      <c r="F199" s="6">
        <v>29.094999313399999</v>
      </c>
      <c r="G199" s="8">
        <v>40543</v>
      </c>
      <c r="H199" s="9">
        <f t="shared" si="26"/>
        <v>593.91649440000003</v>
      </c>
      <c r="I199" s="9">
        <f t="shared" si="27"/>
        <v>22.842942092307695</v>
      </c>
    </row>
    <row r="200" spans="1:9" x14ac:dyDescent="0.2">
      <c r="B200" s="6">
        <v>2011</v>
      </c>
      <c r="C200" s="4">
        <v>17880</v>
      </c>
      <c r="D200" s="6" t="s">
        <v>103</v>
      </c>
      <c r="E200" s="6">
        <v>3.30305537E-2</v>
      </c>
      <c r="F200" s="6">
        <v>30.274999618500001</v>
      </c>
      <c r="G200" s="8">
        <v>40908</v>
      </c>
      <c r="H200" s="9">
        <f t="shared" si="26"/>
        <v>590.58630015599999</v>
      </c>
      <c r="I200" s="9">
        <f t="shared" si="27"/>
        <v>22.714857698307693</v>
      </c>
    </row>
    <row r="201" spans="1:9" x14ac:dyDescent="0.2">
      <c r="B201" s="6">
        <v>2012</v>
      </c>
      <c r="C201" s="4">
        <v>18780</v>
      </c>
      <c r="D201" s="6" t="s">
        <v>103</v>
      </c>
      <c r="E201" s="6">
        <v>3.4419961899999997E-2</v>
      </c>
      <c r="F201" s="6">
        <v>29.052908374899999</v>
      </c>
      <c r="G201" s="8">
        <v>41274</v>
      </c>
      <c r="H201" s="9">
        <f t="shared" si="26"/>
        <v>646.4068844819999</v>
      </c>
      <c r="I201" s="9">
        <f t="shared" si="27"/>
        <v>24.861803249307687</v>
      </c>
    </row>
    <row r="202" spans="1:9" x14ac:dyDescent="0.2">
      <c r="B202" s="6">
        <v>2013</v>
      </c>
      <c r="C202" s="4">
        <v>19047</v>
      </c>
      <c r="D202" s="6" t="s">
        <v>103</v>
      </c>
      <c r="E202" s="6">
        <v>3.3459962000000003E-2</v>
      </c>
      <c r="F202" s="6">
        <v>29.8864654839</v>
      </c>
      <c r="G202" s="8">
        <v>41639</v>
      </c>
      <c r="H202" s="9">
        <f t="shared" si="26"/>
        <v>637.31189621400006</v>
      </c>
      <c r="I202" s="9">
        <f t="shared" si="27"/>
        <v>24.511996008230771</v>
      </c>
    </row>
    <row r="203" spans="1:9" x14ac:dyDescent="0.2">
      <c r="A203" s="1" t="s">
        <v>55</v>
      </c>
      <c r="B203" s="6">
        <v>2010</v>
      </c>
      <c r="C203" s="4">
        <v>730000</v>
      </c>
      <c r="D203" s="6" t="s">
        <v>106</v>
      </c>
      <c r="E203" s="6">
        <v>5.1295200000000003E-5</v>
      </c>
      <c r="F203" s="11">
        <v>19495.0000000041</v>
      </c>
      <c r="G203" s="8">
        <v>40543</v>
      </c>
      <c r="H203" s="9">
        <f t="shared" si="26"/>
        <v>37.445496000000006</v>
      </c>
      <c r="I203" s="9">
        <f t="shared" si="27"/>
        <v>1.4402113846153848</v>
      </c>
    </row>
    <row r="204" spans="1:9" x14ac:dyDescent="0.2">
      <c r="B204" s="6">
        <v>2011</v>
      </c>
      <c r="C204" s="4">
        <v>830000</v>
      </c>
      <c r="D204" s="6" t="s">
        <v>106</v>
      </c>
      <c r="E204" s="6">
        <v>4.7551099999999999E-5</v>
      </c>
      <c r="F204" s="6">
        <v>21030</v>
      </c>
      <c r="G204" s="8">
        <v>40908</v>
      </c>
      <c r="H204" s="9">
        <f t="shared" si="26"/>
        <v>39.467413000000001</v>
      </c>
      <c r="I204" s="9">
        <f t="shared" si="27"/>
        <v>1.5179774230769232</v>
      </c>
    </row>
    <row r="205" spans="1:9" x14ac:dyDescent="0.2">
      <c r="B205" s="6">
        <v>2012</v>
      </c>
      <c r="C205" s="4">
        <v>1050000</v>
      </c>
      <c r="D205" s="6" t="s">
        <v>106</v>
      </c>
      <c r="E205" s="6">
        <v>4.8000000000000001E-5</v>
      </c>
      <c r="F205" s="6">
        <v>20833.333337781201</v>
      </c>
      <c r="G205" s="8">
        <v>41274</v>
      </c>
      <c r="H205" s="9">
        <f t="shared" si="26"/>
        <v>50.4</v>
      </c>
      <c r="I205" s="9">
        <f t="shared" si="27"/>
        <v>1.9384615384615385</v>
      </c>
    </row>
    <row r="206" spans="1:9" x14ac:dyDescent="0.2">
      <c r="B206" s="6">
        <v>2013</v>
      </c>
      <c r="C206" s="4">
        <v>1150000</v>
      </c>
      <c r="D206" s="6" t="s">
        <v>106</v>
      </c>
      <c r="E206" s="6">
        <v>4.744E-5</v>
      </c>
      <c r="F206" s="6">
        <v>21079.258010117999</v>
      </c>
      <c r="G206" s="8">
        <v>41639</v>
      </c>
      <c r="H206" s="9">
        <f t="shared" si="26"/>
        <v>54.555999999999997</v>
      </c>
      <c r="I206" s="9">
        <f t="shared" si="27"/>
        <v>2.0983076923076922</v>
      </c>
    </row>
    <row r="209" spans="1:9" x14ac:dyDescent="0.2">
      <c r="A209" s="1" t="s">
        <v>111</v>
      </c>
      <c r="B209" s="6">
        <v>2010</v>
      </c>
      <c r="C209" s="4">
        <v>126533.333</v>
      </c>
    </row>
    <row r="210" spans="1:9" x14ac:dyDescent="0.2">
      <c r="B210" s="6">
        <v>2011</v>
      </c>
      <c r="C210" s="4">
        <v>127746.667</v>
      </c>
    </row>
    <row r="211" spans="1:9" x14ac:dyDescent="0.2">
      <c r="B211" s="6">
        <v>2012</v>
      </c>
      <c r="C211" s="4">
        <v>129826.667</v>
      </c>
    </row>
    <row r="212" spans="1:9" x14ac:dyDescent="0.2">
      <c r="B212" s="6">
        <v>2013</v>
      </c>
      <c r="C212" s="4">
        <v>132426.66699999999</v>
      </c>
      <c r="D212" s="6" t="s">
        <v>112</v>
      </c>
      <c r="E212" s="6">
        <v>9.4988646999999999E-3</v>
      </c>
      <c r="F212" s="6">
        <v>105.2757387587</v>
      </c>
      <c r="G212" s="8">
        <v>41639</v>
      </c>
      <c r="H212" s="9">
        <f>C212*E212</f>
        <v>1257.9029925049547</v>
      </c>
      <c r="I212" s="9">
        <f>H212/26</f>
        <v>48.380884327113641</v>
      </c>
    </row>
    <row r="215" spans="1:9" x14ac:dyDescent="0.2">
      <c r="A215" s="1" t="s">
        <v>113</v>
      </c>
      <c r="B215" s="6">
        <v>2010</v>
      </c>
      <c r="C215" s="4">
        <v>1257</v>
      </c>
    </row>
    <row r="216" spans="1:9" x14ac:dyDescent="0.2">
      <c r="B216" s="6">
        <v>2011</v>
      </c>
      <c r="C216" s="4">
        <v>1257</v>
      </c>
    </row>
    <row r="217" spans="1:9" x14ac:dyDescent="0.2">
      <c r="B217" s="6">
        <v>2012</v>
      </c>
      <c r="C217" s="4">
        <v>1257</v>
      </c>
    </row>
    <row r="218" spans="1:9" x14ac:dyDescent="0.2">
      <c r="B218" s="6">
        <v>2013</v>
      </c>
      <c r="C218" s="4">
        <v>1257</v>
      </c>
      <c r="D218" s="6" t="s">
        <v>114</v>
      </c>
      <c r="E218" s="6">
        <v>1</v>
      </c>
      <c r="F218" s="6">
        <v>1</v>
      </c>
      <c r="G218" s="8">
        <v>41639</v>
      </c>
      <c r="H218" s="9">
        <f>C218</f>
        <v>1257</v>
      </c>
      <c r="I218" s="9">
        <f>H218/26</f>
        <v>48.346153846153847</v>
      </c>
    </row>
    <row r="221" spans="1:9" x14ac:dyDescent="0.2">
      <c r="A221" s="1" t="s">
        <v>115</v>
      </c>
      <c r="B221" s="6">
        <v>2010</v>
      </c>
      <c r="C221" s="4">
        <v>1028</v>
      </c>
    </row>
    <row r="222" spans="1:9" x14ac:dyDescent="0.2">
      <c r="B222" s="6">
        <v>2011</v>
      </c>
      <c r="C222" s="4">
        <v>1054</v>
      </c>
    </row>
    <row r="223" spans="1:9" x14ac:dyDescent="0.2">
      <c r="B223" s="6">
        <v>2012</v>
      </c>
      <c r="C223" s="4">
        <v>1073</v>
      </c>
    </row>
    <row r="224" spans="1:9" x14ac:dyDescent="0.2">
      <c r="B224" s="6">
        <v>2013</v>
      </c>
      <c r="C224" s="4">
        <v>1094</v>
      </c>
      <c r="D224" s="6" t="s">
        <v>116</v>
      </c>
      <c r="E224" s="6">
        <v>1.6574132644999999</v>
      </c>
      <c r="F224" s="6">
        <v>0.60334982309999996</v>
      </c>
      <c r="G224" s="8">
        <v>41639</v>
      </c>
      <c r="H224" s="9">
        <f>C224*E224</f>
        <v>1813.2101113629999</v>
      </c>
      <c r="I224" s="9">
        <f>H224/26</f>
        <v>69.738850437038451</v>
      </c>
    </row>
  </sheetData>
  <mergeCells count="3">
    <mergeCell ref="E5:G5"/>
    <mergeCell ref="H5:I5"/>
    <mergeCell ref="B5:D5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9"/>
  <sheetViews>
    <sheetView workbookViewId="0">
      <pane xSplit="1" ySplit="1" topLeftCell="B12" activePane="bottomRight" state="frozen"/>
      <selection pane="topRight" activeCell="B1" sqref="B1"/>
      <selection pane="bottomLeft" activeCell="A2" sqref="A2"/>
      <selection pane="bottomRight" activeCell="N10" sqref="N10"/>
    </sheetView>
  </sheetViews>
  <sheetFormatPr baseColWidth="10" defaultRowHeight="16" x14ac:dyDescent="0.2"/>
  <cols>
    <col min="1" max="1" width="10.83203125" style="2"/>
    <col min="2" max="3" width="10.83203125" style="9"/>
    <col min="4" max="10" width="10.83203125" style="6"/>
    <col min="11" max="11" width="10.83203125" style="1"/>
    <col min="12" max="12" width="10.83203125" style="6"/>
    <col min="13" max="16384" width="10.83203125" style="1"/>
  </cols>
  <sheetData>
    <row r="1" spans="1:12" s="2" customFormat="1" x14ac:dyDescent="0.2">
      <c r="B1" s="7">
        <v>2009</v>
      </c>
      <c r="C1" s="6"/>
      <c r="D1" s="7">
        <v>2010</v>
      </c>
      <c r="E1" s="6"/>
      <c r="F1" s="7">
        <v>2011</v>
      </c>
      <c r="G1" s="6"/>
      <c r="H1" s="7">
        <v>2012</v>
      </c>
      <c r="I1" s="6"/>
      <c r="J1" s="7">
        <v>2013</v>
      </c>
      <c r="K1" s="1"/>
      <c r="L1" s="7" t="s">
        <v>109</v>
      </c>
    </row>
    <row r="2" spans="1:12" x14ac:dyDescent="0.2">
      <c r="A2" s="2" t="s">
        <v>2</v>
      </c>
      <c r="C2" s="1" t="s">
        <v>2</v>
      </c>
      <c r="D2" s="9">
        <f>'Minimum wage'!I7</f>
        <v>3.9001760318923075</v>
      </c>
      <c r="E2" s="1" t="s">
        <v>2</v>
      </c>
      <c r="F2" s="9"/>
      <c r="G2" s="1" t="s">
        <v>2</v>
      </c>
      <c r="H2" s="9"/>
      <c r="I2" s="1" t="s">
        <v>2</v>
      </c>
      <c r="J2" s="9"/>
      <c r="K2" s="1" t="s">
        <v>2</v>
      </c>
      <c r="L2" s="9">
        <f>D2</f>
        <v>3.9001760318923075</v>
      </c>
    </row>
    <row r="3" spans="1:12" x14ac:dyDescent="0.2">
      <c r="A3" s="2" t="s">
        <v>3</v>
      </c>
      <c r="C3" s="1" t="s">
        <v>3</v>
      </c>
      <c r="D3" s="9">
        <f>'Minimum wage'!I11</f>
        <v>0.1104773418</v>
      </c>
      <c r="E3" s="1" t="s">
        <v>3</v>
      </c>
      <c r="F3" s="9">
        <f>'Minimum wage'!I12</f>
        <v>0.1040141604</v>
      </c>
      <c r="G3" s="1" t="s">
        <v>3</v>
      </c>
      <c r="H3" s="9">
        <f>'Minimum wage'!I13</f>
        <v>8.6944625923076918E-2</v>
      </c>
      <c r="I3" s="1" t="s">
        <v>3</v>
      </c>
      <c r="J3" s="9">
        <f>'Minimum wage'!I14</f>
        <v>8.658965846153846E-2</v>
      </c>
      <c r="K3" s="1" t="s">
        <v>3</v>
      </c>
      <c r="L3" s="9">
        <f>J3</f>
        <v>8.658965846153846E-2</v>
      </c>
    </row>
    <row r="4" spans="1:12" x14ac:dyDescent="0.2">
      <c r="A4" s="2" t="s">
        <v>4</v>
      </c>
      <c r="C4" s="1" t="s">
        <v>4</v>
      </c>
      <c r="D4" s="9">
        <f>'Minimum wage'!I15</f>
        <v>2.4851257062499998</v>
      </c>
      <c r="E4" s="1" t="s">
        <v>4</v>
      </c>
      <c r="F4" s="9">
        <f>'Minimum wage'!I16</f>
        <v>2.4029974057692307</v>
      </c>
      <c r="G4" s="1" t="s">
        <v>4</v>
      </c>
      <c r="H4" s="9">
        <f>'Minimum wage'!I17</f>
        <v>2.444838375480769</v>
      </c>
      <c r="I4" s="1" t="s">
        <v>4</v>
      </c>
      <c r="J4" s="9">
        <f>'Minimum wage'!I18</f>
        <v>2.5545205653846157</v>
      </c>
      <c r="K4" s="1" t="s">
        <v>4</v>
      </c>
      <c r="L4" s="9">
        <f t="shared" ref="L4:L49" si="0">J4</f>
        <v>2.5545205653846157</v>
      </c>
    </row>
    <row r="5" spans="1:12" x14ac:dyDescent="0.2">
      <c r="A5" s="2" t="s">
        <v>5</v>
      </c>
      <c r="C5" s="1" t="s">
        <v>5</v>
      </c>
      <c r="D5" s="9">
        <f>'Minimum wage'!I19</f>
        <v>2.4111809381999998</v>
      </c>
      <c r="E5" s="1" t="s">
        <v>5</v>
      </c>
      <c r="F5" s="9">
        <f>'Minimum wage'!I20</f>
        <v>2.3314963604307692</v>
      </c>
      <c r="G5" s="1" t="s">
        <v>5</v>
      </c>
      <c r="H5" s="9">
        <f>'Minimum wage'!I21</f>
        <v>2.3720923545692307</v>
      </c>
      <c r="I5" s="1" t="s">
        <v>5</v>
      </c>
      <c r="J5" s="9">
        <f>'Minimum wage'!I22</f>
        <v>2.4785109574153847</v>
      </c>
      <c r="K5" s="1" t="s">
        <v>5</v>
      </c>
      <c r="L5" s="9">
        <f t="shared" si="0"/>
        <v>2.4785109574153847</v>
      </c>
    </row>
    <row r="6" spans="1:12" x14ac:dyDescent="0.2">
      <c r="A6" s="2" t="s">
        <v>7</v>
      </c>
      <c r="C6" s="1" t="s">
        <v>7</v>
      </c>
      <c r="D6" s="9">
        <f>'Minimum wage'!I23</f>
        <v>3.9159805842038464</v>
      </c>
      <c r="E6" s="1" t="s">
        <v>7</v>
      </c>
      <c r="F6" s="9">
        <f>'Minimum wage'!I24</f>
        <v>3.378642469907692</v>
      </c>
      <c r="G6" s="1" t="s">
        <v>7</v>
      </c>
      <c r="H6" s="9">
        <f>'Minimum wage'!I25</f>
        <v>3.5895998487999998</v>
      </c>
      <c r="I6" s="1" t="s">
        <v>7</v>
      </c>
      <c r="J6" s="9">
        <f>'Minimum wage'!I26</f>
        <v>3.4409994000000004</v>
      </c>
      <c r="K6" s="1" t="s">
        <v>7</v>
      </c>
      <c r="L6" s="9">
        <f t="shared" si="0"/>
        <v>3.4409994000000004</v>
      </c>
    </row>
    <row r="7" spans="1:12" x14ac:dyDescent="0.2">
      <c r="A7" s="2" t="s">
        <v>9</v>
      </c>
      <c r="C7" s="1" t="s">
        <v>9</v>
      </c>
      <c r="D7" s="9">
        <f>'Minimum wage'!I28</f>
        <v>2.8766164973499997</v>
      </c>
      <c r="E7" s="1" t="s">
        <v>9</v>
      </c>
      <c r="F7" s="9">
        <f>'Minimum wage'!I29</f>
        <v>2.7815502302923076</v>
      </c>
      <c r="G7" s="1" t="s">
        <v>9</v>
      </c>
      <c r="H7" s="9">
        <f>'Minimum wage'!I30</f>
        <v>2.8299825584576919</v>
      </c>
      <c r="I7" s="1" t="s">
        <v>9</v>
      </c>
      <c r="J7" s="9">
        <f>'Minimum wage'!I31</f>
        <v>4.8465212307692305</v>
      </c>
      <c r="K7" s="1" t="s">
        <v>9</v>
      </c>
      <c r="L7" s="9">
        <f t="shared" si="0"/>
        <v>4.8465212307692305</v>
      </c>
    </row>
    <row r="8" spans="1:12" x14ac:dyDescent="0.2">
      <c r="A8" s="2" t="s">
        <v>10</v>
      </c>
      <c r="C8" s="1" t="s">
        <v>10</v>
      </c>
      <c r="D8" s="9">
        <f>'Minimum wage'!I32</f>
        <v>2.2196003382999998</v>
      </c>
      <c r="E8" s="1" t="s">
        <v>10</v>
      </c>
      <c r="F8" s="9">
        <f>'Minimum wage'!I33</f>
        <v>2.146247105876923</v>
      </c>
      <c r="G8" s="1" t="s">
        <v>10</v>
      </c>
      <c r="H8" s="9">
        <f>'Minimum wage'!I34</f>
        <v>2.183617541623077</v>
      </c>
      <c r="I8" s="1" t="s">
        <v>10</v>
      </c>
      <c r="J8" s="9">
        <f>'Minimum wage'!I35</f>
        <v>2.2815806447384612</v>
      </c>
      <c r="K8" s="1" t="s">
        <v>10</v>
      </c>
      <c r="L8" s="9">
        <f t="shared" si="0"/>
        <v>2.2815806447384612</v>
      </c>
    </row>
    <row r="9" spans="1:12" x14ac:dyDescent="0.2">
      <c r="A9" s="2" t="s">
        <v>12</v>
      </c>
      <c r="C9" s="1" t="s">
        <v>12</v>
      </c>
      <c r="D9" s="9">
        <f>'Minimum wage'!I36</f>
        <v>1.5819209000000001</v>
      </c>
      <c r="E9" s="1" t="s">
        <v>12</v>
      </c>
      <c r="F9" s="9">
        <f>'Minimum wage'!I37</f>
        <v>1.5469613599999998</v>
      </c>
      <c r="G9" s="1" t="s">
        <v>12</v>
      </c>
      <c r="H9" s="9"/>
      <c r="I9" s="1" t="s">
        <v>12</v>
      </c>
      <c r="J9" s="9"/>
      <c r="K9" s="1" t="s">
        <v>12</v>
      </c>
      <c r="L9" s="9">
        <f>F9</f>
        <v>1.5469613599999998</v>
      </c>
    </row>
    <row r="10" spans="1:12" x14ac:dyDescent="0.2">
      <c r="A10" s="2" t="s">
        <v>16</v>
      </c>
      <c r="C10" s="1" t="s">
        <v>16</v>
      </c>
      <c r="D10" s="9">
        <f>'Minimum wage'!I43</f>
        <v>0.74386947815384619</v>
      </c>
      <c r="E10" s="1" t="s">
        <v>16</v>
      </c>
      <c r="F10" s="9">
        <f>'Minimum wage'!I44</f>
        <v>0.93531620861538467</v>
      </c>
      <c r="G10" s="1" t="s">
        <v>16</v>
      </c>
      <c r="H10" s="9"/>
      <c r="I10" s="1" t="s">
        <v>16</v>
      </c>
      <c r="J10" s="9"/>
      <c r="K10" s="1" t="s">
        <v>16</v>
      </c>
      <c r="L10" s="9">
        <f>F10</f>
        <v>0.93531620861538467</v>
      </c>
    </row>
    <row r="11" spans="1:12" x14ac:dyDescent="0.2">
      <c r="A11" s="2" t="s">
        <v>17</v>
      </c>
      <c r="C11" s="1" t="s">
        <v>17</v>
      </c>
      <c r="D11" s="9">
        <f>'Minimum wage'!I47</f>
        <v>11.787157499999999</v>
      </c>
      <c r="E11" s="1" t="s">
        <v>17</v>
      </c>
      <c r="F11" s="9">
        <f>'Minimum wage'!I48</f>
        <v>11.397616153846153</v>
      </c>
      <c r="G11" s="1" t="s">
        <v>17</v>
      </c>
      <c r="H11" s="9">
        <f>'Minimum wage'!I49</f>
        <v>11.596071346153847</v>
      </c>
      <c r="I11" s="1" t="s">
        <v>17</v>
      </c>
      <c r="J11" s="9">
        <f>'Minimum wage'!I50</f>
        <v>12.116303076923078</v>
      </c>
      <c r="K11" s="1" t="s">
        <v>17</v>
      </c>
      <c r="L11" s="9">
        <f t="shared" si="0"/>
        <v>12.116303076923078</v>
      </c>
    </row>
    <row r="12" spans="1:12" x14ac:dyDescent="0.2">
      <c r="A12" s="2" t="s">
        <v>18</v>
      </c>
      <c r="C12" s="1" t="s">
        <v>18</v>
      </c>
      <c r="D12" s="9">
        <f>'Minimum wage'!I51</f>
        <v>2.1733615425201922</v>
      </c>
      <c r="E12" s="1" t="s">
        <v>18</v>
      </c>
      <c r="F12" s="9">
        <f>'Minimum wage'!I52</f>
        <v>2.3661952484320383</v>
      </c>
      <c r="G12" s="1" t="s">
        <v>18</v>
      </c>
      <c r="H12" s="9">
        <f>'Minimum wage'!I53</f>
        <v>2.4415322786141536</v>
      </c>
      <c r="I12" s="1" t="s">
        <v>18</v>
      </c>
      <c r="J12" s="9">
        <f>'Minimum wage'!I54</f>
        <v>2.3130979845230768</v>
      </c>
      <c r="K12" s="1" t="s">
        <v>18</v>
      </c>
      <c r="L12" s="9">
        <f t="shared" si="0"/>
        <v>2.3130979845230768</v>
      </c>
    </row>
    <row r="13" spans="1:12" x14ac:dyDescent="0.2">
      <c r="A13" s="2" t="s">
        <v>20</v>
      </c>
      <c r="C13" s="1" t="s">
        <v>20</v>
      </c>
      <c r="D13" s="9">
        <f>'Minimum wage'!I56</f>
        <v>0.74432234441538447</v>
      </c>
      <c r="E13" s="1" t="s">
        <v>20</v>
      </c>
      <c r="F13" s="9">
        <f>'Minimum wage'!I57</f>
        <v>1.6863406399999998</v>
      </c>
      <c r="G13" s="1" t="s">
        <v>20</v>
      </c>
      <c r="H13" s="9">
        <f>'Minimum wage'!I58</f>
        <v>1.46569354</v>
      </c>
      <c r="I13" s="1" t="s">
        <v>20</v>
      </c>
      <c r="J13" s="9">
        <f>'Minimum wage'!I59</f>
        <v>1.313402</v>
      </c>
      <c r="K13" s="1" t="s">
        <v>20</v>
      </c>
      <c r="L13" s="9">
        <f t="shared" si="0"/>
        <v>1.313402</v>
      </c>
    </row>
    <row r="14" spans="1:12" x14ac:dyDescent="0.2">
      <c r="A14" s="2" t="s">
        <v>21</v>
      </c>
      <c r="C14" s="1" t="s">
        <v>21</v>
      </c>
      <c r="D14" s="9">
        <f>'Minimum wage'!I60</f>
        <v>1.4953973814999999</v>
      </c>
      <c r="E14" s="1" t="s">
        <v>21</v>
      </c>
      <c r="F14" s="9">
        <f>'Minimum wage'!I61</f>
        <v>1.4459775693846153</v>
      </c>
      <c r="G14" s="1" t="s">
        <v>21</v>
      </c>
      <c r="H14" s="9">
        <f>'Minimum wage'!I62</f>
        <v>1.4711549181153847</v>
      </c>
      <c r="I14" s="1" t="s">
        <v>21</v>
      </c>
      <c r="J14" s="9">
        <f>'Minimum wage'!I63</f>
        <v>1.5371549836923075</v>
      </c>
      <c r="K14" s="1" t="s">
        <v>21</v>
      </c>
      <c r="L14" s="9">
        <f t="shared" si="0"/>
        <v>1.5371549836923075</v>
      </c>
    </row>
    <row r="15" spans="1:12" x14ac:dyDescent="0.2">
      <c r="A15" s="2" t="s">
        <v>22</v>
      </c>
      <c r="C15" s="1" t="s">
        <v>22</v>
      </c>
      <c r="D15" s="9">
        <f>'Minimum wage'!I64</f>
        <v>7.4966321699999989</v>
      </c>
      <c r="E15" s="1" t="s">
        <v>22</v>
      </c>
      <c r="F15" s="9">
        <f>'Minimum wage'!I65</f>
        <v>9.8046093360769238</v>
      </c>
      <c r="G15" s="1" t="s">
        <v>22</v>
      </c>
      <c r="H15" s="9">
        <f>'Minimum wage'!I66</f>
        <v>9.9753271076730776</v>
      </c>
      <c r="I15" s="1" t="s">
        <v>22</v>
      </c>
      <c r="J15" s="9">
        <f>'Minimum wage'!I67</f>
        <v>10.42284778353846</v>
      </c>
      <c r="K15" s="1" t="s">
        <v>22</v>
      </c>
      <c r="L15" s="9">
        <f t="shared" si="0"/>
        <v>10.42284778353846</v>
      </c>
    </row>
    <row r="16" spans="1:12" x14ac:dyDescent="0.2">
      <c r="A16" s="2" t="s">
        <v>26</v>
      </c>
      <c r="C16" s="1" t="s">
        <v>26</v>
      </c>
      <c r="D16" s="9">
        <f>'Minimum wage'!I68</f>
        <v>5.0548090755846156</v>
      </c>
      <c r="E16" s="1" t="s">
        <v>26</v>
      </c>
      <c r="F16" s="9">
        <f>'Minimum wage'!I69</f>
        <v>5.3927651714923082</v>
      </c>
      <c r="G16" s="1" t="s">
        <v>26</v>
      </c>
      <c r="H16" s="9">
        <f>'Minimum wage'!I70</f>
        <v>6.0176045042307695</v>
      </c>
      <c r="I16" s="1" t="s">
        <v>26</v>
      </c>
      <c r="J16" s="9"/>
      <c r="K16" s="1" t="s">
        <v>26</v>
      </c>
      <c r="L16" s="9">
        <f>H16</f>
        <v>6.0176045042307695</v>
      </c>
    </row>
    <row r="17" spans="1:12" x14ac:dyDescent="0.2">
      <c r="A17" s="2" t="s">
        <v>31</v>
      </c>
      <c r="C17" s="1" t="s">
        <v>31</v>
      </c>
      <c r="D17" s="9">
        <f>'Minimum wage'!I72</f>
        <v>1.3980877692715385</v>
      </c>
      <c r="E17" s="1" t="s">
        <v>31</v>
      </c>
      <c r="F17" s="9">
        <f>'Minimum wage'!I73</f>
        <v>1.5633335052999999</v>
      </c>
      <c r="G17" s="1" t="s">
        <v>31</v>
      </c>
      <c r="H17" s="9">
        <f>'Minimum wage'!I74</f>
        <v>1.7079263127692306</v>
      </c>
      <c r="I17" s="1" t="s">
        <v>31</v>
      </c>
      <c r="J17" s="9">
        <f>'Minimum wage'!I75</f>
        <v>1.8630784753846152</v>
      </c>
      <c r="K17" s="1" t="s">
        <v>31</v>
      </c>
      <c r="L17" s="9">
        <f t="shared" si="0"/>
        <v>1.8630784753846152</v>
      </c>
    </row>
    <row r="18" spans="1:12" x14ac:dyDescent="0.2">
      <c r="A18" s="2" t="s">
        <v>32</v>
      </c>
      <c r="C18" s="1" t="s">
        <v>32</v>
      </c>
      <c r="D18" s="9">
        <f>'Minimum wage'!I76</f>
        <v>2.2364166829999998</v>
      </c>
      <c r="E18" s="1" t="s">
        <v>32</v>
      </c>
      <c r="F18" s="9">
        <f>'Minimum wage'!I77</f>
        <v>2.162507704923077</v>
      </c>
      <c r="G18" s="1" t="s">
        <v>32</v>
      </c>
      <c r="H18" s="9">
        <f>'Minimum wage'!I78</f>
        <v>2.2001612700769231</v>
      </c>
      <c r="I18" s="1" t="s">
        <v>32</v>
      </c>
      <c r="J18" s="9">
        <f>'Minimum wage'!I79</f>
        <v>2.2988665704615383</v>
      </c>
      <c r="K18" s="1" t="s">
        <v>32</v>
      </c>
      <c r="L18" s="9">
        <f t="shared" si="0"/>
        <v>2.2988665704615383</v>
      </c>
    </row>
    <row r="19" spans="1:12" x14ac:dyDescent="0.2">
      <c r="A19" s="2" t="s">
        <v>34</v>
      </c>
      <c r="C19" s="1" t="s">
        <v>34</v>
      </c>
      <c r="D19" s="9">
        <f>'Minimum wage'!I80</f>
        <v>2.9871992848923079</v>
      </c>
      <c r="E19" s="1" t="s">
        <v>34</v>
      </c>
      <c r="F19" s="9">
        <f>'Minimum wage'!I81</f>
        <v>4.499274315769231</v>
      </c>
      <c r="G19" s="1" t="s">
        <v>34</v>
      </c>
      <c r="H19" s="9">
        <f>'Minimum wage'!I82</f>
        <v>4.6100794844999999</v>
      </c>
      <c r="I19" s="1" t="s">
        <v>34</v>
      </c>
      <c r="J19" s="9">
        <f>'Minimum wage'!I83</f>
        <v>5.0661195703846156</v>
      </c>
      <c r="K19" s="1" t="s">
        <v>34</v>
      </c>
      <c r="L19" s="9">
        <f t="shared" si="0"/>
        <v>5.0661195703846156</v>
      </c>
    </row>
    <row r="20" spans="1:12" x14ac:dyDescent="0.2">
      <c r="A20" s="2" t="s">
        <v>35</v>
      </c>
      <c r="C20" s="1" t="s">
        <v>35</v>
      </c>
      <c r="D20" s="9">
        <f>'Minimum wage'!I84</f>
        <v>2.8596085855730768</v>
      </c>
      <c r="E20" s="1" t="s">
        <v>35</v>
      </c>
      <c r="F20" s="9">
        <f>'Minimum wage'!I85</f>
        <v>4.0112851153846156</v>
      </c>
      <c r="G20" s="1" t="s">
        <v>35</v>
      </c>
      <c r="H20" s="9"/>
      <c r="I20" s="1" t="s">
        <v>35</v>
      </c>
      <c r="J20" s="9"/>
      <c r="K20" s="1" t="s">
        <v>35</v>
      </c>
      <c r="L20" s="9">
        <f>F20</f>
        <v>4.0112851153846156</v>
      </c>
    </row>
    <row r="21" spans="1:12" x14ac:dyDescent="0.2">
      <c r="A21" s="2" t="s">
        <v>36</v>
      </c>
      <c r="C21" s="1" t="s">
        <v>36</v>
      </c>
      <c r="D21" s="9">
        <f>'Minimum wage'!I88</f>
        <v>5.0000001222000003</v>
      </c>
      <c r="E21" s="1" t="s">
        <v>36</v>
      </c>
      <c r="F21" s="9">
        <f>'Minimum wage'!I89</f>
        <v>5.3060953616999988</v>
      </c>
      <c r="G21" s="1" t="s">
        <v>36</v>
      </c>
      <c r="H21" s="9">
        <f>'Minimum wage'!I90</f>
        <v>5.2190834958499996</v>
      </c>
      <c r="I21" s="1" t="s">
        <v>36</v>
      </c>
      <c r="J21" s="9">
        <f>'Minimum wage'!I91</f>
        <v>5.6938441272807685</v>
      </c>
      <c r="K21" s="1" t="s">
        <v>36</v>
      </c>
      <c r="L21" s="9">
        <f t="shared" si="0"/>
        <v>5.6938441272807685</v>
      </c>
    </row>
    <row r="22" spans="1:12" x14ac:dyDescent="0.2">
      <c r="A22" s="2" t="s">
        <v>37</v>
      </c>
      <c r="C22" s="1" t="s">
        <v>37</v>
      </c>
      <c r="D22" s="9">
        <f>'Minimum wage'!I92</f>
        <v>0.94666667139999994</v>
      </c>
      <c r="E22" s="1" t="s">
        <v>37</v>
      </c>
      <c r="F22" s="9">
        <f>'Minimum wage'!I93</f>
        <v>1.0997484466153846</v>
      </c>
      <c r="G22" s="1" t="s">
        <v>37</v>
      </c>
      <c r="H22" s="9">
        <f>'Minimum wage'!I94</f>
        <v>0.94733865000000006</v>
      </c>
      <c r="I22" s="1" t="s">
        <v>37</v>
      </c>
      <c r="J22" s="9">
        <f>'Minimum wage'!I95</f>
        <v>0.73810913999999994</v>
      </c>
      <c r="K22" s="1" t="s">
        <v>37</v>
      </c>
      <c r="L22" s="9">
        <f t="shared" si="0"/>
        <v>0.73810913999999994</v>
      </c>
    </row>
    <row r="23" spans="1:12" x14ac:dyDescent="0.2">
      <c r="A23" s="2" t="s">
        <v>40</v>
      </c>
      <c r="C23" s="1" t="s">
        <v>40</v>
      </c>
      <c r="D23" s="9">
        <f>'Minimum wage'!I97</f>
        <v>2.2275370243499997</v>
      </c>
      <c r="E23" s="1" t="s">
        <v>40</v>
      </c>
      <c r="F23" s="9">
        <f>'Minimum wage'!I98</f>
        <v>2.1539215007538464</v>
      </c>
      <c r="G23" s="1" t="s">
        <v>40</v>
      </c>
      <c r="H23" s="9">
        <f>'Minimum wage'!I99</f>
        <v>2.3228477049192309</v>
      </c>
      <c r="I23" s="1" t="s">
        <v>40</v>
      </c>
      <c r="J23" s="9">
        <f>'Minimum wage'!I100</f>
        <v>2.4270570570153849</v>
      </c>
      <c r="K23" s="1" t="s">
        <v>40</v>
      </c>
      <c r="L23" s="9">
        <f t="shared" si="0"/>
        <v>2.4270570570153849</v>
      </c>
    </row>
    <row r="24" spans="1:12" x14ac:dyDescent="0.2">
      <c r="A24" s="2" t="s">
        <v>41</v>
      </c>
      <c r="C24" s="1" t="s">
        <v>41</v>
      </c>
      <c r="D24" s="9"/>
      <c r="E24" s="1" t="s">
        <v>41</v>
      </c>
      <c r="F24" s="9">
        <f>'Minimum wage'!I102</f>
        <v>4.2682349076923076</v>
      </c>
      <c r="G24" s="1" t="s">
        <v>41</v>
      </c>
      <c r="H24" s="9">
        <f>'Minimum wage'!I103</f>
        <v>4.4335966153846149</v>
      </c>
      <c r="I24" s="1" t="s">
        <v>41</v>
      </c>
      <c r="J24" s="9">
        <f>'Minimum wage'!I104</f>
        <v>4.3282800000000003</v>
      </c>
      <c r="K24" s="1" t="s">
        <v>41</v>
      </c>
      <c r="L24" s="9">
        <f t="shared" si="0"/>
        <v>4.3282800000000003</v>
      </c>
    </row>
    <row r="25" spans="1:12" x14ac:dyDescent="0.2">
      <c r="A25" s="2" t="s">
        <v>44</v>
      </c>
      <c r="C25" s="1" t="s">
        <v>44</v>
      </c>
      <c r="D25" s="9">
        <f>'Minimum wage'!I105</f>
        <v>0.14247205707307692</v>
      </c>
      <c r="E25" s="1" t="s">
        <v>44</v>
      </c>
      <c r="F25" s="9">
        <f>'Minimum wage'!I106</f>
        <v>0.14007757208076924</v>
      </c>
      <c r="G25" s="1" t="s">
        <v>44</v>
      </c>
      <c r="H25" s="9">
        <f>'Minimum wage'!I107</f>
        <v>0.1321200397</v>
      </c>
      <c r="I25" s="1" t="s">
        <v>44</v>
      </c>
      <c r="J25" s="9">
        <f>'Minimum wage'!I108</f>
        <v>0.12329813269230769</v>
      </c>
      <c r="K25" s="1" t="s">
        <v>44</v>
      </c>
      <c r="L25" s="9">
        <f t="shared" si="0"/>
        <v>0.12329813269230769</v>
      </c>
    </row>
    <row r="26" spans="1:12" x14ac:dyDescent="0.2">
      <c r="A26" s="2" t="s">
        <v>45</v>
      </c>
      <c r="C26" s="1" t="s">
        <v>45</v>
      </c>
      <c r="D26" s="9">
        <f>'Minimum wage'!I109</f>
        <v>2.9254173664615384</v>
      </c>
      <c r="E26" s="1" t="s">
        <v>45</v>
      </c>
      <c r="F26" s="9"/>
      <c r="G26" s="1" t="s">
        <v>45</v>
      </c>
      <c r="H26" s="9">
        <f>'Minimum wage'!I111</f>
        <v>1.4383959581538461</v>
      </c>
      <c r="I26" s="1" t="s">
        <v>45</v>
      </c>
      <c r="J26" s="9">
        <f>'Minimum wage'!I112</f>
        <v>3.7129307692307694</v>
      </c>
      <c r="K26" s="1" t="s">
        <v>45</v>
      </c>
      <c r="L26" s="9">
        <f t="shared" si="0"/>
        <v>3.7129307692307694</v>
      </c>
    </row>
    <row r="27" spans="1:12" x14ac:dyDescent="0.2">
      <c r="A27" s="2" t="s">
        <v>46</v>
      </c>
      <c r="C27" s="1" t="s">
        <v>46</v>
      </c>
      <c r="D27" s="9">
        <f>'Minimum wage'!I113</f>
        <v>2.8480915761999999</v>
      </c>
      <c r="E27" s="1" t="s">
        <v>46</v>
      </c>
      <c r="F27" s="9">
        <f>'Minimum wage'!I114</f>
        <v>2.7539679991999999</v>
      </c>
      <c r="G27" s="1" t="s">
        <v>46</v>
      </c>
      <c r="H27" s="9">
        <f>'Minimum wage'!I115</f>
        <v>2.8019200658000001</v>
      </c>
      <c r="I27" s="1" t="s">
        <v>46</v>
      </c>
      <c r="J27" s="9">
        <f>'Minimum wage'!I116</f>
        <v>2.9276219247999999</v>
      </c>
      <c r="K27" s="1" t="s">
        <v>46</v>
      </c>
      <c r="L27" s="9">
        <f t="shared" si="0"/>
        <v>2.9276219247999999</v>
      </c>
    </row>
    <row r="28" spans="1:12" x14ac:dyDescent="0.2">
      <c r="A28" s="2" t="s">
        <v>47</v>
      </c>
      <c r="C28" s="1" t="s">
        <v>47</v>
      </c>
      <c r="D28" s="9"/>
      <c r="E28" s="1" t="s">
        <v>47</v>
      </c>
      <c r="F28" s="9"/>
      <c r="G28" s="1" t="s">
        <v>47</v>
      </c>
      <c r="H28" s="9"/>
      <c r="I28" s="1" t="s">
        <v>47</v>
      </c>
      <c r="J28" s="9">
        <f>'Minimum wage'!I120</f>
        <v>0.22166346153846156</v>
      </c>
      <c r="K28" s="1" t="s">
        <v>47</v>
      </c>
      <c r="L28" s="9">
        <f t="shared" si="0"/>
        <v>0.22166346153846156</v>
      </c>
    </row>
    <row r="29" spans="1:12" x14ac:dyDescent="0.2">
      <c r="A29" s="2" t="s">
        <v>49</v>
      </c>
      <c r="C29" s="1" t="s">
        <v>49</v>
      </c>
      <c r="D29" s="9">
        <f>'Minimum wage'!I122</f>
        <v>2.2002693999999998</v>
      </c>
      <c r="E29" s="1" t="s">
        <v>49</v>
      </c>
      <c r="F29" s="9">
        <f>'Minimum wage'!I123</f>
        <v>4.5590464615384612</v>
      </c>
      <c r="G29" s="1" t="s">
        <v>49</v>
      </c>
      <c r="H29" s="9">
        <f>'Minimum wage'!I124</f>
        <v>4.6384285384615387</v>
      </c>
      <c r="I29" s="1" t="s">
        <v>49</v>
      </c>
      <c r="J29" s="9">
        <f>'Minimum wage'!I125</f>
        <v>4.8465212307692305</v>
      </c>
      <c r="K29" s="1" t="s">
        <v>49</v>
      </c>
      <c r="L29" s="9">
        <f t="shared" si="0"/>
        <v>4.8465212307692305</v>
      </c>
    </row>
    <row r="30" spans="1:12" x14ac:dyDescent="0.2">
      <c r="A30" s="2" t="s">
        <v>50</v>
      </c>
      <c r="C30" s="1" t="s">
        <v>50</v>
      </c>
      <c r="D30" s="9">
        <f>'Minimum wage'!I126</f>
        <v>2.2002693999999998</v>
      </c>
      <c r="E30" s="1" t="s">
        <v>50</v>
      </c>
      <c r="F30" s="9">
        <f>'Minimum wage'!I127</f>
        <v>2.1275550153846154</v>
      </c>
      <c r="G30" s="1" t="s">
        <v>50</v>
      </c>
      <c r="H30" s="9"/>
      <c r="I30" s="1" t="s">
        <v>50</v>
      </c>
      <c r="J30" s="9"/>
      <c r="K30" s="1" t="s">
        <v>50</v>
      </c>
      <c r="L30" s="9">
        <f>F30</f>
        <v>2.1275550153846154</v>
      </c>
    </row>
    <row r="31" spans="1:12" x14ac:dyDescent="0.2">
      <c r="A31" s="2" t="s">
        <v>53</v>
      </c>
      <c r="C31" s="1" t="s">
        <v>53</v>
      </c>
      <c r="D31" s="9">
        <f>'Minimum wage'!I130</f>
        <v>2.0790021538461536</v>
      </c>
      <c r="E31" s="1" t="s">
        <v>53</v>
      </c>
      <c r="F31" s="9">
        <f>'Minimum wage'!I131</f>
        <v>2.4420023076923076</v>
      </c>
      <c r="G31" s="1" t="s">
        <v>53</v>
      </c>
      <c r="H31" s="9">
        <f>'Minimum wage'!I132</f>
        <v>2.4310153846153848</v>
      </c>
      <c r="I31" s="1" t="s">
        <v>53</v>
      </c>
      <c r="J31" s="9">
        <f>'Minimum wage'!I133</f>
        <v>2.4258461538461535</v>
      </c>
      <c r="K31" s="1" t="s">
        <v>53</v>
      </c>
      <c r="L31" s="9">
        <f t="shared" si="0"/>
        <v>2.4258461538461535</v>
      </c>
    </row>
    <row r="32" spans="1:12" x14ac:dyDescent="0.2">
      <c r="A32" s="2" t="s">
        <v>54</v>
      </c>
      <c r="C32" s="1" t="s">
        <v>54</v>
      </c>
      <c r="D32" s="9">
        <f>'Minimum wage'!I134</f>
        <v>9.8535115384615388E-2</v>
      </c>
      <c r="E32" s="1" t="s">
        <v>54</v>
      </c>
      <c r="F32" s="9">
        <f>'Minimum wage'!I135</f>
        <v>9.3240092307692313E-2</v>
      </c>
      <c r="G32" s="1" t="s">
        <v>54</v>
      </c>
      <c r="H32" s="9">
        <f>'Minimum wage'!I136</f>
        <v>8.5629138461538468E-2</v>
      </c>
      <c r="I32" s="1" t="s">
        <v>54</v>
      </c>
      <c r="J32" s="9">
        <f>'Minimum wage'!I137</f>
        <v>9.1396153846153849E-2</v>
      </c>
      <c r="K32" s="1" t="s">
        <v>54</v>
      </c>
      <c r="L32" s="9">
        <f t="shared" si="0"/>
        <v>9.1396153846153849E-2</v>
      </c>
    </row>
    <row r="33" spans="1:12" x14ac:dyDescent="0.2">
      <c r="C33" s="1"/>
      <c r="D33" s="9"/>
      <c r="E33" s="1"/>
      <c r="F33" s="9"/>
      <c r="G33" s="1"/>
      <c r="H33" s="9"/>
      <c r="I33" s="1"/>
      <c r="J33" s="9"/>
      <c r="L33" s="9"/>
    </row>
    <row r="34" spans="1:12" x14ac:dyDescent="0.2">
      <c r="C34" s="1"/>
      <c r="D34" s="9"/>
      <c r="E34" s="1"/>
      <c r="F34" s="9"/>
      <c r="G34" s="1"/>
      <c r="H34" s="9"/>
      <c r="I34" s="1"/>
      <c r="J34" s="9"/>
      <c r="L34" s="9"/>
    </row>
    <row r="35" spans="1:12" x14ac:dyDescent="0.2">
      <c r="A35" s="2" t="s">
        <v>6</v>
      </c>
      <c r="C35" s="1" t="s">
        <v>6</v>
      </c>
      <c r="D35" s="9">
        <f>'Minimum wage'!I145</f>
        <v>1.6331863153846153</v>
      </c>
      <c r="E35" s="1" t="s">
        <v>6</v>
      </c>
      <c r="F35" s="9">
        <f>'Minimum wage'!I146</f>
        <v>1.4109079615384617</v>
      </c>
      <c r="G35" s="1" t="s">
        <v>6</v>
      </c>
      <c r="H35" s="9">
        <f>'Minimum wage'!I147</f>
        <v>1.4481355384615386</v>
      </c>
      <c r="I35" s="1" t="s">
        <v>6</v>
      </c>
      <c r="J35" s="9">
        <f>'Minimum wage'!I148</f>
        <v>2.6375653846153848</v>
      </c>
      <c r="K35" s="1" t="s">
        <v>6</v>
      </c>
      <c r="L35" s="9">
        <f t="shared" si="0"/>
        <v>2.6375653846153848</v>
      </c>
    </row>
    <row r="36" spans="1:12" x14ac:dyDescent="0.2">
      <c r="A36" s="2" t="s">
        <v>11</v>
      </c>
      <c r="C36" s="1" t="s">
        <v>11</v>
      </c>
      <c r="D36" s="9">
        <f>'Minimum wage'!I149</f>
        <v>5.6015348713846151</v>
      </c>
      <c r="E36" s="1" t="s">
        <v>11</v>
      </c>
      <c r="F36" s="9">
        <f>'Minimum wage'!I150</f>
        <v>7.0882201449230768</v>
      </c>
      <c r="G36" s="1" t="s">
        <v>11</v>
      </c>
      <c r="H36" s="9">
        <f>'Minimum wage'!I151</f>
        <v>7.7771274355384614</v>
      </c>
      <c r="I36" s="1" t="s">
        <v>11</v>
      </c>
      <c r="J36" s="9">
        <f>'Minimum wage'!I152</f>
        <v>8.8943553946153848</v>
      </c>
      <c r="K36" s="1" t="s">
        <v>11</v>
      </c>
      <c r="L36" s="9">
        <f t="shared" si="0"/>
        <v>8.8943553946153848</v>
      </c>
    </row>
    <row r="37" spans="1:12" x14ac:dyDescent="0.2">
      <c r="A37" s="2" t="s">
        <v>23</v>
      </c>
      <c r="C37" s="1" t="s">
        <v>23</v>
      </c>
      <c r="D37" s="9"/>
      <c r="E37" s="1" t="s">
        <v>23</v>
      </c>
      <c r="F37" s="9">
        <f>'Minimum wage'!I154</f>
        <v>29.434977176442313</v>
      </c>
      <c r="G37" s="1" t="s">
        <v>23</v>
      </c>
      <c r="H37" s="9">
        <f>'Minimum wage'!I155</f>
        <v>29.500700912076919</v>
      </c>
      <c r="I37" s="1" t="s">
        <v>23</v>
      </c>
      <c r="J37" s="9">
        <f>'Minimum wage'!I156</f>
        <v>31.596856102000004</v>
      </c>
      <c r="K37" s="1" t="s">
        <v>23</v>
      </c>
      <c r="L37" s="9">
        <f t="shared" si="0"/>
        <v>31.596856102000004</v>
      </c>
    </row>
    <row r="38" spans="1:12" x14ac:dyDescent="0.2">
      <c r="A38" s="2" t="s">
        <v>24</v>
      </c>
      <c r="C38" s="1" t="s">
        <v>24</v>
      </c>
      <c r="D38" s="9">
        <f>'Minimum wage'!I157</f>
        <v>3.8837602953846155</v>
      </c>
      <c r="E38" s="1" t="s">
        <v>24</v>
      </c>
      <c r="F38" s="9">
        <f>'Minimum wage'!I158</f>
        <v>4.1930292184615388</v>
      </c>
      <c r="G38" s="1" t="s">
        <v>24</v>
      </c>
      <c r="H38" s="9">
        <f>'Minimum wage'!I159</f>
        <v>4.3920973361538458</v>
      </c>
      <c r="I38" s="1" t="s">
        <v>24</v>
      </c>
      <c r="J38" s="9">
        <f>'Minimum wage'!I160</f>
        <v>4.2137662461538463</v>
      </c>
      <c r="K38" s="1" t="s">
        <v>24</v>
      </c>
      <c r="L38" s="9">
        <f t="shared" si="0"/>
        <v>4.2137662461538463</v>
      </c>
    </row>
    <row r="39" spans="1:12" x14ac:dyDescent="0.2">
      <c r="A39" s="2" t="s">
        <v>25</v>
      </c>
      <c r="C39" s="1" t="s">
        <v>25</v>
      </c>
      <c r="D39" s="9">
        <f>'Minimum wage'!I161</f>
        <v>2.2371364300000001</v>
      </c>
      <c r="E39" s="1" t="s">
        <v>25</v>
      </c>
      <c r="F39" s="9">
        <f>'Minimum wage'!I162</f>
        <v>2.1673560214999998</v>
      </c>
      <c r="G39" s="1" t="s">
        <v>25</v>
      </c>
      <c r="H39" s="9">
        <f>'Minimum wage'!I163</f>
        <v>2.0965899779999999</v>
      </c>
      <c r="I39" s="1" t="s">
        <v>25</v>
      </c>
      <c r="J39" s="9">
        <f>'Minimum wage'!I164</f>
        <v>1.8590664479999999</v>
      </c>
      <c r="K39" s="1" t="s">
        <v>25</v>
      </c>
      <c r="L39" s="9">
        <f t="shared" si="0"/>
        <v>1.8590664479999999</v>
      </c>
    </row>
    <row r="40" spans="1:12" x14ac:dyDescent="0.2">
      <c r="A40" s="2" t="s">
        <v>27</v>
      </c>
      <c r="C40" s="1" t="s">
        <v>27</v>
      </c>
      <c r="D40" s="9">
        <f>'Minimum wage'!I165</f>
        <v>2.3461538461538463</v>
      </c>
      <c r="E40" s="1" t="s">
        <v>27</v>
      </c>
      <c r="F40" s="9">
        <f>'Minimum wage'!I166</f>
        <v>2.3461538461538463</v>
      </c>
      <c r="G40" s="1" t="s">
        <v>27</v>
      </c>
      <c r="H40" s="9">
        <f>'Minimum wage'!I167</f>
        <v>2.3461538461538463</v>
      </c>
      <c r="I40" s="1" t="s">
        <v>27</v>
      </c>
      <c r="J40" s="9">
        <f>'Minimum wage'!I168</f>
        <v>3.0769230769230771</v>
      </c>
      <c r="K40" s="1" t="s">
        <v>27</v>
      </c>
      <c r="L40" s="9">
        <f t="shared" si="0"/>
        <v>3.0769230769230771</v>
      </c>
    </row>
    <row r="41" spans="1:12" x14ac:dyDescent="0.2">
      <c r="A41" s="2" t="s">
        <v>28</v>
      </c>
      <c r="C41" s="1" t="s">
        <v>28</v>
      </c>
      <c r="D41" s="9">
        <f>'Minimum wage'!I169</f>
        <v>31.914879366923078</v>
      </c>
      <c r="E41" s="1" t="s">
        <v>28</v>
      </c>
      <c r="F41" s="9">
        <f>'Minimum wage'!I170</f>
        <v>29.985453919384614</v>
      </c>
      <c r="G41" s="1" t="s">
        <v>28</v>
      </c>
      <c r="H41" s="9">
        <f>'Minimum wage'!I171</f>
        <v>34.558959135461535</v>
      </c>
      <c r="I41" s="1" t="s">
        <v>28</v>
      </c>
      <c r="J41" s="9">
        <f>'Minimum wage'!I172</f>
        <v>37.002216658846152</v>
      </c>
      <c r="K41" s="1" t="s">
        <v>28</v>
      </c>
      <c r="L41" s="9">
        <f t="shared" si="0"/>
        <v>37.002216658846152</v>
      </c>
    </row>
    <row r="42" spans="1:12" x14ac:dyDescent="0.2">
      <c r="A42" s="2" t="s">
        <v>29</v>
      </c>
      <c r="C42" s="1" t="s">
        <v>29</v>
      </c>
      <c r="D42" s="9">
        <f>'Minimum wage'!I173</f>
        <v>1.6689049384615384</v>
      </c>
      <c r="E42" s="1" t="s">
        <v>29</v>
      </c>
      <c r="F42" s="9">
        <f>'Minimum wage'!I174</f>
        <v>1.677270323076923</v>
      </c>
      <c r="G42" s="1" t="s">
        <v>29</v>
      </c>
      <c r="H42" s="9">
        <f>'Minimum wage'!I175</f>
        <v>3.0154444076923075</v>
      </c>
      <c r="I42" s="1" t="s">
        <v>29</v>
      </c>
      <c r="J42" s="9">
        <f>'Minimum wage'!I176</f>
        <v>3.0002253846153843</v>
      </c>
      <c r="K42" s="1" t="s">
        <v>29</v>
      </c>
      <c r="L42" s="9">
        <f t="shared" si="0"/>
        <v>3.0002253846153843</v>
      </c>
    </row>
    <row r="43" spans="1:12" x14ac:dyDescent="0.2">
      <c r="A43" s="2" t="s">
        <v>30</v>
      </c>
      <c r="B43" s="9">
        <f>'Minimum wage'!I177</f>
        <v>1.9800781016615387</v>
      </c>
      <c r="C43" s="1" t="s">
        <v>30</v>
      </c>
      <c r="D43" s="9"/>
      <c r="E43" s="1" t="s">
        <v>30</v>
      </c>
      <c r="F43" s="9"/>
      <c r="G43" s="1" t="s">
        <v>30</v>
      </c>
      <c r="H43" s="9"/>
      <c r="I43" s="1" t="s">
        <v>30</v>
      </c>
      <c r="J43" s="9"/>
      <c r="K43" s="1" t="s">
        <v>30</v>
      </c>
      <c r="L43" s="9"/>
    </row>
    <row r="44" spans="1:12" x14ac:dyDescent="0.2">
      <c r="A44" s="2" t="s">
        <v>38</v>
      </c>
      <c r="C44" s="1" t="s">
        <v>38</v>
      </c>
      <c r="D44" s="9"/>
      <c r="E44" s="1" t="s">
        <v>38</v>
      </c>
      <c r="F44" s="9"/>
      <c r="G44" s="1" t="s">
        <v>38</v>
      </c>
      <c r="H44" s="9"/>
      <c r="I44" s="1" t="s">
        <v>38</v>
      </c>
      <c r="J44" s="9">
        <f>'Minimum wage'!I186</f>
        <v>10.557350325</v>
      </c>
      <c r="K44" s="1" t="s">
        <v>38</v>
      </c>
      <c r="L44" s="9">
        <f t="shared" si="0"/>
        <v>10.557350325</v>
      </c>
    </row>
    <row r="45" spans="1:12" x14ac:dyDescent="0.2">
      <c r="A45" s="2" t="s">
        <v>42</v>
      </c>
      <c r="C45" s="1" t="s">
        <v>42</v>
      </c>
      <c r="D45" s="9">
        <f>'Minimum wage'!I187</f>
        <v>3.145219323076923</v>
      </c>
      <c r="E45" s="1" t="s">
        <v>42</v>
      </c>
      <c r="F45" s="9">
        <f>'Minimum wage'!I188</f>
        <v>2.9931133346153844</v>
      </c>
      <c r="G45" s="1" t="s">
        <v>42</v>
      </c>
      <c r="H45" s="9">
        <f>'Minimum wage'!I189</f>
        <v>3.1631504307692309</v>
      </c>
      <c r="I45" s="1" t="s">
        <v>42</v>
      </c>
      <c r="J45" s="9">
        <f>'Minimum wage'!I190</f>
        <v>3.6457692307692304</v>
      </c>
      <c r="K45" s="1" t="s">
        <v>42</v>
      </c>
      <c r="L45" s="9">
        <f t="shared" si="0"/>
        <v>3.6457692307692304</v>
      </c>
    </row>
    <row r="46" spans="1:12" x14ac:dyDescent="0.2">
      <c r="A46" s="2" t="s">
        <v>43</v>
      </c>
      <c r="C46" s="1" t="s">
        <v>43</v>
      </c>
      <c r="D46" s="9">
        <f>'Minimum wage'!I191</f>
        <v>9.291492308716208</v>
      </c>
      <c r="E46" s="1" t="s">
        <v>43</v>
      </c>
      <c r="F46" s="9">
        <f>'Minimum wage'!I192</f>
        <v>9.7572005498961545</v>
      </c>
      <c r="G46" s="1" t="s">
        <v>43</v>
      </c>
      <c r="H46" s="9">
        <f>'Minimum wage'!I193</f>
        <v>11.145836384107692</v>
      </c>
      <c r="I46" s="1" t="s">
        <v>43</v>
      </c>
      <c r="J46" s="9">
        <f>'Minimum wage'!I194</f>
        <v>10.529147460928847</v>
      </c>
      <c r="K46" s="1" t="s">
        <v>43</v>
      </c>
      <c r="L46" s="9">
        <f t="shared" si="0"/>
        <v>10.529147460928847</v>
      </c>
    </row>
    <row r="47" spans="1:12" x14ac:dyDescent="0.2">
      <c r="A47" s="2" t="s">
        <v>51</v>
      </c>
      <c r="C47" s="1" t="s">
        <v>51</v>
      </c>
      <c r="D47" s="9">
        <f>'Minimum wage'!I195</f>
        <v>6.866666659799999</v>
      </c>
      <c r="E47" s="1" t="s">
        <v>51</v>
      </c>
      <c r="F47" s="9">
        <f>'Minimum wage'!I196</f>
        <v>6.8156601750000005</v>
      </c>
      <c r="G47" s="1" t="s">
        <v>51</v>
      </c>
      <c r="H47" s="9">
        <f>'Minimum wage'!I197</f>
        <v>9.8059531800000013</v>
      </c>
      <c r="I47" s="1" t="s">
        <v>51</v>
      </c>
      <c r="J47" s="9">
        <f>'Minimum wage'!I198</f>
        <v>9.1701119999999996</v>
      </c>
      <c r="K47" s="1" t="s">
        <v>51</v>
      </c>
      <c r="L47" s="9">
        <f t="shared" si="0"/>
        <v>9.1701119999999996</v>
      </c>
    </row>
    <row r="48" spans="1:12" x14ac:dyDescent="0.2">
      <c r="A48" s="2" t="s">
        <v>52</v>
      </c>
      <c r="C48" s="1" t="s">
        <v>52</v>
      </c>
      <c r="D48" s="9">
        <f>'Minimum wage'!I199</f>
        <v>22.842942092307695</v>
      </c>
      <c r="E48" s="1" t="s">
        <v>52</v>
      </c>
      <c r="F48" s="9">
        <f>'Minimum wage'!I200</f>
        <v>22.714857698307693</v>
      </c>
      <c r="G48" s="1" t="s">
        <v>52</v>
      </c>
      <c r="H48" s="9">
        <f>'Minimum wage'!I201</f>
        <v>24.861803249307687</v>
      </c>
      <c r="I48" s="1" t="s">
        <v>52</v>
      </c>
      <c r="J48" s="9">
        <f>'Minimum wage'!I202</f>
        <v>24.511996008230771</v>
      </c>
      <c r="K48" s="1" t="s">
        <v>52</v>
      </c>
      <c r="L48" s="9">
        <f t="shared" si="0"/>
        <v>24.511996008230771</v>
      </c>
    </row>
    <row r="49" spans="1:12" x14ac:dyDescent="0.2">
      <c r="A49" s="2" t="s">
        <v>55</v>
      </c>
      <c r="C49" s="1" t="s">
        <v>55</v>
      </c>
      <c r="D49" s="9">
        <f>'Minimum wage'!I203</f>
        <v>1.4402113846153848</v>
      </c>
      <c r="E49" s="1" t="s">
        <v>55</v>
      </c>
      <c r="F49" s="9">
        <f>'Minimum wage'!I204</f>
        <v>1.5179774230769232</v>
      </c>
      <c r="G49" s="1" t="s">
        <v>55</v>
      </c>
      <c r="H49" s="9">
        <f>'Minimum wage'!I205</f>
        <v>1.9384615384615385</v>
      </c>
      <c r="I49" s="1" t="s">
        <v>55</v>
      </c>
      <c r="J49" s="9">
        <f>'Minimum wage'!I206</f>
        <v>2.0983076923076922</v>
      </c>
      <c r="K49" s="1" t="s">
        <v>55</v>
      </c>
      <c r="L49" s="9">
        <f t="shared" si="0"/>
        <v>2.0983076923076922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5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O5" sqref="O5"/>
    </sheetView>
  </sheetViews>
  <sheetFormatPr baseColWidth="10" defaultRowHeight="16" x14ac:dyDescent="0.2"/>
  <cols>
    <col min="1" max="1" width="10.83203125" style="2"/>
    <col min="2" max="3" width="10.83203125" style="9"/>
    <col min="4" max="10" width="10.83203125" style="6"/>
    <col min="11" max="11" width="10.83203125" style="1"/>
    <col min="12" max="12" width="10.83203125" style="6"/>
    <col min="13" max="13" width="10.83203125" style="1"/>
    <col min="14" max="14" width="10.83203125" style="6"/>
    <col min="15" max="15" width="10.83203125" style="9"/>
    <col min="16" max="18" width="10.83203125" style="1"/>
    <col min="19" max="19" width="10.83203125" style="6"/>
    <col min="20" max="20" width="10.83203125" style="9"/>
    <col min="21" max="16384" width="10.83203125" style="1"/>
  </cols>
  <sheetData>
    <row r="1" spans="1:20" s="2" customFormat="1" x14ac:dyDescent="0.2">
      <c r="B1" s="7">
        <v>2009</v>
      </c>
      <c r="C1" s="6"/>
      <c r="D1" s="7">
        <v>2010</v>
      </c>
      <c r="E1" s="6"/>
      <c r="F1" s="7">
        <v>2011</v>
      </c>
      <c r="G1" s="6"/>
      <c r="H1" s="7">
        <v>2012</v>
      </c>
      <c r="I1" s="6"/>
      <c r="J1" s="7">
        <v>2013</v>
      </c>
      <c r="K1" s="2" t="s">
        <v>110</v>
      </c>
      <c r="L1" s="7" t="s">
        <v>109</v>
      </c>
      <c r="N1" s="7" t="s">
        <v>110</v>
      </c>
      <c r="O1" s="10" t="s">
        <v>109</v>
      </c>
      <c r="S1" s="7" t="s">
        <v>110</v>
      </c>
      <c r="T1" s="10" t="s">
        <v>109</v>
      </c>
    </row>
    <row r="2" spans="1:20" x14ac:dyDescent="0.2">
      <c r="A2" s="2" t="s">
        <v>2</v>
      </c>
      <c r="C2" s="1" t="s">
        <v>2</v>
      </c>
      <c r="D2" s="9">
        <f>'Minimum wage'!I7</f>
        <v>3.9001760318923075</v>
      </c>
      <c r="E2" s="1" t="s">
        <v>2</v>
      </c>
      <c r="F2" s="9"/>
      <c r="G2" s="1" t="s">
        <v>2</v>
      </c>
      <c r="H2" s="9"/>
      <c r="I2" s="1" t="s">
        <v>2</v>
      </c>
      <c r="J2" s="9"/>
      <c r="K2" s="1" t="s">
        <v>2</v>
      </c>
      <c r="L2" s="9">
        <f>D2</f>
        <v>3.9001760318923075</v>
      </c>
      <c r="N2" s="6" t="s">
        <v>3</v>
      </c>
      <c r="O2" s="9">
        <v>8.658965846153846E-2</v>
      </c>
      <c r="S2" s="6" t="s">
        <v>37</v>
      </c>
      <c r="T2" s="9">
        <v>0.73810913999999994</v>
      </c>
    </row>
    <row r="3" spans="1:20" x14ac:dyDescent="0.2">
      <c r="A3" s="2" t="s">
        <v>3</v>
      </c>
      <c r="C3" s="1" t="s">
        <v>3</v>
      </c>
      <c r="D3" s="9">
        <f>'Minimum wage'!I11</f>
        <v>0.1104773418</v>
      </c>
      <c r="E3" s="1" t="s">
        <v>3</v>
      </c>
      <c r="F3" s="9">
        <f>'Minimum wage'!I12</f>
        <v>0.1040141604</v>
      </c>
      <c r="G3" s="1" t="s">
        <v>3</v>
      </c>
      <c r="H3" s="9">
        <f>'Minimum wage'!I13</f>
        <v>8.6944625923076918E-2</v>
      </c>
      <c r="I3" s="1" t="s">
        <v>3</v>
      </c>
      <c r="J3" s="9">
        <f>'Minimum wage'!I14</f>
        <v>8.658965846153846E-2</v>
      </c>
      <c r="K3" s="1" t="s">
        <v>3</v>
      </c>
      <c r="L3" s="9">
        <f t="shared" ref="L3:L8" si="0">J3</f>
        <v>8.658965846153846E-2</v>
      </c>
      <c r="N3" s="6" t="s">
        <v>54</v>
      </c>
      <c r="O3" s="9">
        <v>9.1396153846153849E-2</v>
      </c>
      <c r="S3" s="6" t="s">
        <v>16</v>
      </c>
      <c r="T3" s="9">
        <v>0.93531620861538467</v>
      </c>
    </row>
    <row r="4" spans="1:20" x14ac:dyDescent="0.2">
      <c r="A4" s="2" t="s">
        <v>4</v>
      </c>
      <c r="C4" s="1" t="s">
        <v>4</v>
      </c>
      <c r="D4" s="9">
        <f>'Minimum wage'!I15</f>
        <v>2.4851257062499998</v>
      </c>
      <c r="E4" s="1" t="s">
        <v>4</v>
      </c>
      <c r="F4" s="9">
        <f>'Minimum wage'!I16</f>
        <v>2.4029974057692307</v>
      </c>
      <c r="G4" s="1" t="s">
        <v>4</v>
      </c>
      <c r="H4" s="9">
        <f>'Minimum wage'!I17</f>
        <v>2.444838375480769</v>
      </c>
      <c r="I4" s="1" t="s">
        <v>4</v>
      </c>
      <c r="J4" s="9">
        <f>'Minimum wage'!I18</f>
        <v>2.5545205653846157</v>
      </c>
      <c r="K4" s="1" t="s">
        <v>4</v>
      </c>
      <c r="L4" s="9">
        <f t="shared" si="0"/>
        <v>2.5545205653846157</v>
      </c>
      <c r="N4" s="6" t="s">
        <v>44</v>
      </c>
      <c r="O4" s="9">
        <v>0.12329813269230769</v>
      </c>
      <c r="S4" s="6" t="s">
        <v>20</v>
      </c>
      <c r="T4" s="9">
        <v>1.313402</v>
      </c>
    </row>
    <row r="5" spans="1:20" x14ac:dyDescent="0.2">
      <c r="A5" s="2" t="s">
        <v>5</v>
      </c>
      <c r="C5" s="1" t="s">
        <v>5</v>
      </c>
      <c r="D5" s="9">
        <f>'Minimum wage'!I19</f>
        <v>2.4111809381999998</v>
      </c>
      <c r="E5" s="1" t="s">
        <v>5</v>
      </c>
      <c r="F5" s="9">
        <f>'Minimum wage'!I20</f>
        <v>2.3314963604307692</v>
      </c>
      <c r="G5" s="1" t="s">
        <v>5</v>
      </c>
      <c r="H5" s="9">
        <f>'Minimum wage'!I21</f>
        <v>2.3720923545692307</v>
      </c>
      <c r="I5" s="1" t="s">
        <v>5</v>
      </c>
      <c r="J5" s="9">
        <f>'Minimum wage'!I22</f>
        <v>2.4785109574153847</v>
      </c>
      <c r="K5" s="1" t="s">
        <v>5</v>
      </c>
      <c r="L5" s="9">
        <f t="shared" si="0"/>
        <v>2.4785109574153847</v>
      </c>
      <c r="N5" s="6" t="s">
        <v>47</v>
      </c>
      <c r="O5" s="9">
        <v>0.22166346153846156</v>
      </c>
      <c r="S5" s="6" t="s">
        <v>21</v>
      </c>
      <c r="T5" s="9">
        <v>1.5371549836923075</v>
      </c>
    </row>
    <row r="6" spans="1:20" x14ac:dyDescent="0.2">
      <c r="A6" s="2" t="s">
        <v>7</v>
      </c>
      <c r="C6" s="1" t="s">
        <v>7</v>
      </c>
      <c r="D6" s="9">
        <f>'Minimum wage'!I23</f>
        <v>3.9159805842038464</v>
      </c>
      <c r="E6" s="1" t="s">
        <v>7</v>
      </c>
      <c r="F6" s="9">
        <f>'Minimum wage'!I24</f>
        <v>3.378642469907692</v>
      </c>
      <c r="G6" s="1" t="s">
        <v>7</v>
      </c>
      <c r="H6" s="9">
        <f>'Minimum wage'!I25</f>
        <v>3.5895998487999998</v>
      </c>
      <c r="I6" s="1" t="s">
        <v>7</v>
      </c>
      <c r="J6" s="9">
        <f>'Minimum wage'!I26</f>
        <v>3.4409994000000004</v>
      </c>
      <c r="K6" s="1" t="s">
        <v>7</v>
      </c>
      <c r="L6" s="9">
        <f t="shared" si="0"/>
        <v>3.4409994000000004</v>
      </c>
      <c r="N6" s="6" t="s">
        <v>37</v>
      </c>
      <c r="O6" s="9">
        <v>0.73810913999999994</v>
      </c>
      <c r="S6" s="6" t="s">
        <v>12</v>
      </c>
      <c r="T6" s="9">
        <v>1.5469613599999998</v>
      </c>
    </row>
    <row r="7" spans="1:20" x14ac:dyDescent="0.2">
      <c r="A7" s="2" t="s">
        <v>9</v>
      </c>
      <c r="C7" s="1" t="s">
        <v>9</v>
      </c>
      <c r="D7" s="9">
        <f>'Minimum wage'!I28</f>
        <v>2.8766164973499997</v>
      </c>
      <c r="E7" s="1" t="s">
        <v>9</v>
      </c>
      <c r="F7" s="9">
        <f>'Minimum wage'!I29</f>
        <v>2.7815502302923076</v>
      </c>
      <c r="G7" s="1" t="s">
        <v>9</v>
      </c>
      <c r="H7" s="9">
        <f>'Minimum wage'!I30</f>
        <v>2.8299825584576919</v>
      </c>
      <c r="I7" s="1" t="s">
        <v>9</v>
      </c>
      <c r="J7" s="9">
        <f>'Minimum wage'!I31</f>
        <v>4.8465212307692305</v>
      </c>
      <c r="K7" s="1" t="s">
        <v>9</v>
      </c>
      <c r="L7" s="9">
        <f t="shared" si="0"/>
        <v>4.8465212307692305</v>
      </c>
      <c r="N7" s="6" t="s">
        <v>16</v>
      </c>
      <c r="O7" s="9">
        <v>0.93531620861538467</v>
      </c>
      <c r="S7" s="6" t="s">
        <v>31</v>
      </c>
      <c r="T7" s="9">
        <v>1.8630784753846152</v>
      </c>
    </row>
    <row r="8" spans="1:20" x14ac:dyDescent="0.2">
      <c r="A8" s="2" t="s">
        <v>10</v>
      </c>
      <c r="C8" s="1" t="s">
        <v>10</v>
      </c>
      <c r="D8" s="9">
        <f>'Minimum wage'!I32</f>
        <v>2.2196003382999998</v>
      </c>
      <c r="E8" s="1" t="s">
        <v>10</v>
      </c>
      <c r="F8" s="9">
        <f>'Minimum wage'!I33</f>
        <v>2.146247105876923</v>
      </c>
      <c r="G8" s="1" t="s">
        <v>10</v>
      </c>
      <c r="H8" s="9">
        <f>'Minimum wage'!I34</f>
        <v>2.183617541623077</v>
      </c>
      <c r="I8" s="1" t="s">
        <v>10</v>
      </c>
      <c r="J8" s="9">
        <f>'Minimum wage'!I35</f>
        <v>2.2815806447384612</v>
      </c>
      <c r="K8" s="1" t="s">
        <v>10</v>
      </c>
      <c r="L8" s="9">
        <f t="shared" si="0"/>
        <v>2.2815806447384612</v>
      </c>
      <c r="N8" s="6" t="s">
        <v>20</v>
      </c>
      <c r="O8" s="9">
        <v>1.313402</v>
      </c>
      <c r="S8" s="6" t="s">
        <v>50</v>
      </c>
      <c r="T8" s="9">
        <v>2.1275550153846154</v>
      </c>
    </row>
    <row r="9" spans="1:20" x14ac:dyDescent="0.2">
      <c r="A9" s="2" t="s">
        <v>12</v>
      </c>
      <c r="C9" s="1" t="s">
        <v>12</v>
      </c>
      <c r="D9" s="9">
        <f>'Minimum wage'!I36</f>
        <v>1.5819209000000001</v>
      </c>
      <c r="E9" s="1" t="s">
        <v>12</v>
      </c>
      <c r="F9" s="9">
        <f>'Minimum wage'!I37</f>
        <v>1.5469613599999998</v>
      </c>
      <c r="G9" s="1" t="s">
        <v>12</v>
      </c>
      <c r="H9" s="9"/>
      <c r="I9" s="1" t="s">
        <v>12</v>
      </c>
      <c r="J9" s="9"/>
      <c r="K9" s="1" t="s">
        <v>12</v>
      </c>
      <c r="L9" s="9">
        <f>F9</f>
        <v>1.5469613599999998</v>
      </c>
      <c r="N9" s="6" t="s">
        <v>21</v>
      </c>
      <c r="O9" s="9">
        <v>1.5371549836923075</v>
      </c>
      <c r="S9" s="6" t="s">
        <v>10</v>
      </c>
      <c r="T9" s="9">
        <v>2.2815806447384612</v>
      </c>
    </row>
    <row r="10" spans="1:20" x14ac:dyDescent="0.2">
      <c r="A10" s="2" t="s">
        <v>16</v>
      </c>
      <c r="C10" s="1" t="s">
        <v>16</v>
      </c>
      <c r="D10" s="9">
        <f>'Minimum wage'!I43</f>
        <v>0.74386947815384619</v>
      </c>
      <c r="E10" s="1" t="s">
        <v>16</v>
      </c>
      <c r="F10" s="9">
        <f>'Minimum wage'!I44</f>
        <v>0.93531620861538467</v>
      </c>
      <c r="G10" s="1" t="s">
        <v>16</v>
      </c>
      <c r="H10" s="9"/>
      <c r="I10" s="1" t="s">
        <v>16</v>
      </c>
      <c r="J10" s="9"/>
      <c r="K10" s="1" t="s">
        <v>16</v>
      </c>
      <c r="L10" s="9">
        <f>F10</f>
        <v>0.93531620861538467</v>
      </c>
      <c r="N10" s="6" t="s">
        <v>12</v>
      </c>
      <c r="O10" s="9">
        <v>1.5469613599999998</v>
      </c>
      <c r="S10" s="6" t="s">
        <v>32</v>
      </c>
      <c r="T10" s="9">
        <v>2.2988665704615383</v>
      </c>
    </row>
    <row r="11" spans="1:20" x14ac:dyDescent="0.2">
      <c r="A11" s="2" t="s">
        <v>17</v>
      </c>
      <c r="C11" s="1" t="s">
        <v>17</v>
      </c>
      <c r="D11" s="9">
        <f>'Minimum wage'!I47</f>
        <v>11.787157499999999</v>
      </c>
      <c r="E11" s="1" t="s">
        <v>17</v>
      </c>
      <c r="F11" s="9">
        <f>'Minimum wage'!I48</f>
        <v>11.397616153846153</v>
      </c>
      <c r="G11" s="1" t="s">
        <v>17</v>
      </c>
      <c r="H11" s="9">
        <f>'Minimum wage'!I49</f>
        <v>11.596071346153847</v>
      </c>
      <c r="I11" s="1" t="s">
        <v>17</v>
      </c>
      <c r="J11" s="9">
        <f>'Minimum wage'!I50</f>
        <v>12.116303076923078</v>
      </c>
      <c r="K11" s="1" t="s">
        <v>17</v>
      </c>
      <c r="L11" s="9">
        <f>J11</f>
        <v>12.116303076923078</v>
      </c>
      <c r="N11" s="6" t="s">
        <v>31</v>
      </c>
      <c r="O11" s="9">
        <v>1.8630784753846152</v>
      </c>
      <c r="S11" s="6" t="s">
        <v>18</v>
      </c>
      <c r="T11" s="9">
        <v>2.3130979845230768</v>
      </c>
    </row>
    <row r="12" spans="1:20" x14ac:dyDescent="0.2">
      <c r="A12" s="2" t="s">
        <v>18</v>
      </c>
      <c r="C12" s="1" t="s">
        <v>18</v>
      </c>
      <c r="D12" s="9">
        <f>'Minimum wage'!I51</f>
        <v>2.1733615425201922</v>
      </c>
      <c r="E12" s="1" t="s">
        <v>18</v>
      </c>
      <c r="F12" s="9">
        <f>'Minimum wage'!I52</f>
        <v>2.3661952484320383</v>
      </c>
      <c r="G12" s="1" t="s">
        <v>18</v>
      </c>
      <c r="H12" s="9">
        <f>'Minimum wage'!I53</f>
        <v>2.4415322786141536</v>
      </c>
      <c r="I12" s="1" t="s">
        <v>18</v>
      </c>
      <c r="J12" s="9">
        <f>'Minimum wage'!I54</f>
        <v>2.3130979845230768</v>
      </c>
      <c r="K12" s="1" t="s">
        <v>18</v>
      </c>
      <c r="L12" s="9">
        <f>J12</f>
        <v>2.3130979845230768</v>
      </c>
      <c r="N12" s="6" t="s">
        <v>50</v>
      </c>
      <c r="O12" s="9">
        <v>2.1275550153846154</v>
      </c>
      <c r="S12" s="6" t="s">
        <v>53</v>
      </c>
      <c r="T12" s="9">
        <v>2.4258461538461535</v>
      </c>
    </row>
    <row r="13" spans="1:20" x14ac:dyDescent="0.2">
      <c r="A13" s="2" t="s">
        <v>20</v>
      </c>
      <c r="C13" s="1" t="s">
        <v>20</v>
      </c>
      <c r="D13" s="9">
        <f>'Minimum wage'!I56</f>
        <v>0.74432234441538447</v>
      </c>
      <c r="E13" s="1" t="s">
        <v>20</v>
      </c>
      <c r="F13" s="9">
        <f>'Minimum wage'!I57</f>
        <v>1.6863406399999998</v>
      </c>
      <c r="G13" s="1" t="s">
        <v>20</v>
      </c>
      <c r="H13" s="9">
        <f>'Minimum wage'!I58</f>
        <v>1.46569354</v>
      </c>
      <c r="I13" s="1" t="s">
        <v>20</v>
      </c>
      <c r="J13" s="9">
        <f>'Minimum wage'!I59</f>
        <v>1.313402</v>
      </c>
      <c r="K13" s="1" t="s">
        <v>20</v>
      </c>
      <c r="L13" s="9">
        <f>J13</f>
        <v>1.313402</v>
      </c>
      <c r="N13" s="6" t="s">
        <v>10</v>
      </c>
      <c r="O13" s="9">
        <v>2.2815806447384612</v>
      </c>
      <c r="S13" s="6" t="s">
        <v>40</v>
      </c>
      <c r="T13" s="9">
        <v>2.4270570570153849</v>
      </c>
    </row>
    <row r="14" spans="1:20" x14ac:dyDescent="0.2">
      <c r="A14" s="2" t="s">
        <v>21</v>
      </c>
      <c r="C14" s="1" t="s">
        <v>21</v>
      </c>
      <c r="D14" s="9">
        <f>'Minimum wage'!I60</f>
        <v>1.4953973814999999</v>
      </c>
      <c r="E14" s="1" t="s">
        <v>21</v>
      </c>
      <c r="F14" s="9">
        <f>'Minimum wage'!I61</f>
        <v>1.4459775693846153</v>
      </c>
      <c r="G14" s="1" t="s">
        <v>21</v>
      </c>
      <c r="H14" s="9">
        <f>'Minimum wage'!I62</f>
        <v>1.4711549181153847</v>
      </c>
      <c r="I14" s="1" t="s">
        <v>21</v>
      </c>
      <c r="J14" s="9">
        <f>'Minimum wage'!I63</f>
        <v>1.5371549836923075</v>
      </c>
      <c r="K14" s="1" t="s">
        <v>21</v>
      </c>
      <c r="L14" s="9">
        <f>J14</f>
        <v>1.5371549836923075</v>
      </c>
      <c r="N14" s="6" t="s">
        <v>32</v>
      </c>
      <c r="O14" s="9">
        <v>2.2988665704615383</v>
      </c>
      <c r="S14" s="6" t="s">
        <v>5</v>
      </c>
      <c r="T14" s="9">
        <v>2.4785109574153847</v>
      </c>
    </row>
    <row r="15" spans="1:20" x14ac:dyDescent="0.2">
      <c r="A15" s="2" t="s">
        <v>22</v>
      </c>
      <c r="C15" s="1" t="s">
        <v>22</v>
      </c>
      <c r="D15" s="9">
        <f>'Minimum wage'!I64</f>
        <v>7.4966321699999989</v>
      </c>
      <c r="E15" s="1" t="s">
        <v>22</v>
      </c>
      <c r="F15" s="9">
        <f>'Minimum wage'!I65</f>
        <v>9.8046093360769238</v>
      </c>
      <c r="G15" s="1" t="s">
        <v>22</v>
      </c>
      <c r="H15" s="9">
        <f>'Minimum wage'!I66</f>
        <v>9.9753271076730776</v>
      </c>
      <c r="I15" s="1" t="s">
        <v>22</v>
      </c>
      <c r="J15" s="9">
        <f>'Minimum wage'!I67</f>
        <v>10.42284778353846</v>
      </c>
      <c r="K15" s="1" t="s">
        <v>22</v>
      </c>
      <c r="L15" s="9">
        <f>J15</f>
        <v>10.42284778353846</v>
      </c>
      <c r="N15" s="6" t="s">
        <v>18</v>
      </c>
      <c r="O15" s="9">
        <v>2.3130979845230768</v>
      </c>
      <c r="S15" s="6" t="s">
        <v>4</v>
      </c>
      <c r="T15" s="9">
        <v>2.5545205653846157</v>
      </c>
    </row>
    <row r="16" spans="1:20" x14ac:dyDescent="0.2">
      <c r="A16" s="2" t="s">
        <v>26</v>
      </c>
      <c r="C16" s="1" t="s">
        <v>26</v>
      </c>
      <c r="D16" s="9">
        <f>'Minimum wage'!I68</f>
        <v>5.0548090755846156</v>
      </c>
      <c r="E16" s="1" t="s">
        <v>26</v>
      </c>
      <c r="F16" s="9">
        <f>'Minimum wage'!I69</f>
        <v>5.3927651714923082</v>
      </c>
      <c r="G16" s="1" t="s">
        <v>26</v>
      </c>
      <c r="H16" s="9">
        <f>'Minimum wage'!I70</f>
        <v>6.0176045042307695</v>
      </c>
      <c r="I16" s="1" t="s">
        <v>26</v>
      </c>
      <c r="J16" s="9"/>
      <c r="K16" s="1" t="s">
        <v>26</v>
      </c>
      <c r="L16" s="9">
        <f>H16</f>
        <v>6.0176045042307695</v>
      </c>
      <c r="N16" s="6" t="s">
        <v>53</v>
      </c>
      <c r="O16" s="9">
        <v>2.4258461538461535</v>
      </c>
      <c r="S16" s="6" t="s">
        <v>46</v>
      </c>
      <c r="T16" s="9">
        <v>2.9276219247999999</v>
      </c>
    </row>
    <row r="17" spans="1:20" x14ac:dyDescent="0.2">
      <c r="A17" s="2" t="s">
        <v>31</v>
      </c>
      <c r="C17" s="1" t="s">
        <v>31</v>
      </c>
      <c r="D17" s="9">
        <f>'Minimum wage'!I72</f>
        <v>1.3980877692715385</v>
      </c>
      <c r="E17" s="1" t="s">
        <v>31</v>
      </c>
      <c r="F17" s="9">
        <f>'Minimum wage'!I73</f>
        <v>1.5633335052999999</v>
      </c>
      <c r="G17" s="1" t="s">
        <v>31</v>
      </c>
      <c r="H17" s="9">
        <f>'Minimum wage'!I74</f>
        <v>1.7079263127692306</v>
      </c>
      <c r="I17" s="1" t="s">
        <v>31</v>
      </c>
      <c r="J17" s="9">
        <f>'Minimum wage'!I75</f>
        <v>1.8630784753846152</v>
      </c>
      <c r="K17" s="1" t="s">
        <v>31</v>
      </c>
      <c r="L17" s="9">
        <f>J17</f>
        <v>1.8630784753846152</v>
      </c>
      <c r="N17" s="6" t="s">
        <v>40</v>
      </c>
      <c r="O17" s="9">
        <v>2.4270570570153849</v>
      </c>
      <c r="S17" s="6" t="s">
        <v>7</v>
      </c>
      <c r="T17" s="9">
        <v>3.4409994000000004</v>
      </c>
    </row>
    <row r="18" spans="1:20" x14ac:dyDescent="0.2">
      <c r="A18" s="2" t="s">
        <v>32</v>
      </c>
      <c r="C18" s="1" t="s">
        <v>32</v>
      </c>
      <c r="D18" s="9">
        <f>'Minimum wage'!I76</f>
        <v>2.2364166829999998</v>
      </c>
      <c r="E18" s="1" t="s">
        <v>32</v>
      </c>
      <c r="F18" s="9">
        <f>'Minimum wage'!I77</f>
        <v>2.162507704923077</v>
      </c>
      <c r="G18" s="1" t="s">
        <v>32</v>
      </c>
      <c r="H18" s="9">
        <f>'Minimum wage'!I78</f>
        <v>2.2001612700769231</v>
      </c>
      <c r="I18" s="1" t="s">
        <v>32</v>
      </c>
      <c r="J18" s="9">
        <f>'Minimum wage'!I79</f>
        <v>2.2988665704615383</v>
      </c>
      <c r="K18" s="1" t="s">
        <v>32</v>
      </c>
      <c r="L18" s="9">
        <f>J18</f>
        <v>2.2988665704615383</v>
      </c>
      <c r="N18" s="6" t="s">
        <v>5</v>
      </c>
      <c r="O18" s="9">
        <v>2.4785109574153847</v>
      </c>
      <c r="S18" s="6" t="s">
        <v>45</v>
      </c>
      <c r="T18" s="9">
        <v>3.7129307692307694</v>
      </c>
    </row>
    <row r="19" spans="1:20" x14ac:dyDescent="0.2">
      <c r="A19" s="2" t="s">
        <v>34</v>
      </c>
      <c r="C19" s="1" t="s">
        <v>34</v>
      </c>
      <c r="D19" s="9">
        <f>'Minimum wage'!I80</f>
        <v>2.9871992848923079</v>
      </c>
      <c r="E19" s="1" t="s">
        <v>34</v>
      </c>
      <c r="F19" s="9">
        <f>'Minimum wage'!I81</f>
        <v>4.499274315769231</v>
      </c>
      <c r="G19" s="1" t="s">
        <v>34</v>
      </c>
      <c r="H19" s="9">
        <f>'Minimum wage'!I82</f>
        <v>4.6100794844999999</v>
      </c>
      <c r="I19" s="1" t="s">
        <v>34</v>
      </c>
      <c r="J19" s="9">
        <f>'Minimum wage'!I83</f>
        <v>5.0661195703846156</v>
      </c>
      <c r="K19" s="1" t="s">
        <v>34</v>
      </c>
      <c r="L19" s="9">
        <f>J19</f>
        <v>5.0661195703846156</v>
      </c>
      <c r="N19" s="6" t="s">
        <v>4</v>
      </c>
      <c r="O19" s="9">
        <v>2.5545205653846157</v>
      </c>
      <c r="S19" s="6" t="s">
        <v>2</v>
      </c>
      <c r="T19" s="9">
        <v>3.9001760318923075</v>
      </c>
    </row>
    <row r="20" spans="1:20" x14ac:dyDescent="0.2">
      <c r="A20" s="2" t="s">
        <v>35</v>
      </c>
      <c r="C20" s="1" t="s">
        <v>35</v>
      </c>
      <c r="D20" s="9">
        <f>'Minimum wage'!I84</f>
        <v>2.8596085855730768</v>
      </c>
      <c r="E20" s="1" t="s">
        <v>35</v>
      </c>
      <c r="F20" s="9">
        <f>'Minimum wage'!I85</f>
        <v>4.0112851153846156</v>
      </c>
      <c r="G20" s="1" t="s">
        <v>35</v>
      </c>
      <c r="H20" s="9"/>
      <c r="I20" s="1" t="s">
        <v>35</v>
      </c>
      <c r="J20" s="9"/>
      <c r="K20" s="1" t="s">
        <v>35</v>
      </c>
      <c r="L20" s="9">
        <f>F20</f>
        <v>4.0112851153846156</v>
      </c>
      <c r="N20" s="6" t="s">
        <v>46</v>
      </c>
      <c r="O20" s="9">
        <v>2.9276219247999999</v>
      </c>
      <c r="S20" s="6" t="s">
        <v>35</v>
      </c>
      <c r="T20" s="9">
        <v>4.0112851153846156</v>
      </c>
    </row>
    <row r="21" spans="1:20" x14ac:dyDescent="0.2">
      <c r="A21" s="2" t="s">
        <v>36</v>
      </c>
      <c r="C21" s="1" t="s">
        <v>36</v>
      </c>
      <c r="D21" s="9">
        <f>'Minimum wage'!I88</f>
        <v>5.0000001222000003</v>
      </c>
      <c r="E21" s="1" t="s">
        <v>36</v>
      </c>
      <c r="F21" s="9">
        <f>'Minimum wage'!I89</f>
        <v>5.3060953616999988</v>
      </c>
      <c r="G21" s="1" t="s">
        <v>36</v>
      </c>
      <c r="H21" s="9">
        <f>'Minimum wage'!I90</f>
        <v>5.2190834958499996</v>
      </c>
      <c r="I21" s="1" t="s">
        <v>36</v>
      </c>
      <c r="J21" s="9">
        <f>'Minimum wage'!I91</f>
        <v>5.6938441272807685</v>
      </c>
      <c r="K21" s="1" t="s">
        <v>36</v>
      </c>
      <c r="L21" s="9">
        <f t="shared" ref="L21:L29" si="1">J21</f>
        <v>5.6938441272807685</v>
      </c>
      <c r="N21" s="6" t="s">
        <v>7</v>
      </c>
      <c r="O21" s="9">
        <v>3.4409994000000004</v>
      </c>
      <c r="S21" s="6" t="s">
        <v>41</v>
      </c>
      <c r="T21" s="9">
        <v>4.3282800000000003</v>
      </c>
    </row>
    <row r="22" spans="1:20" x14ac:dyDescent="0.2">
      <c r="A22" s="2" t="s">
        <v>37</v>
      </c>
      <c r="C22" s="1" t="s">
        <v>37</v>
      </c>
      <c r="D22" s="9">
        <f>'Minimum wage'!I92</f>
        <v>0.94666667139999994</v>
      </c>
      <c r="E22" s="1" t="s">
        <v>37</v>
      </c>
      <c r="F22" s="9">
        <f>'Minimum wage'!I93</f>
        <v>1.0997484466153846</v>
      </c>
      <c r="G22" s="1" t="s">
        <v>37</v>
      </c>
      <c r="H22" s="9">
        <f>'Minimum wage'!I94</f>
        <v>0.94733865000000006</v>
      </c>
      <c r="I22" s="1" t="s">
        <v>37</v>
      </c>
      <c r="J22" s="9">
        <f>'Minimum wage'!I95</f>
        <v>0.73810913999999994</v>
      </c>
      <c r="K22" s="1" t="s">
        <v>37</v>
      </c>
      <c r="L22" s="9">
        <f t="shared" si="1"/>
        <v>0.73810913999999994</v>
      </c>
      <c r="N22" s="6" t="s">
        <v>45</v>
      </c>
      <c r="O22" s="9">
        <v>3.7129307692307694</v>
      </c>
      <c r="S22" s="6" t="s">
        <v>9</v>
      </c>
      <c r="T22" s="9">
        <v>4.8465212307692305</v>
      </c>
    </row>
    <row r="23" spans="1:20" x14ac:dyDescent="0.2">
      <c r="A23" s="2" t="s">
        <v>40</v>
      </c>
      <c r="C23" s="1" t="s">
        <v>40</v>
      </c>
      <c r="D23" s="9">
        <f>'Minimum wage'!I97</f>
        <v>2.2275370243499997</v>
      </c>
      <c r="E23" s="1" t="s">
        <v>40</v>
      </c>
      <c r="F23" s="9">
        <f>'Minimum wage'!I98</f>
        <v>2.1539215007538464</v>
      </c>
      <c r="G23" s="1" t="s">
        <v>40</v>
      </c>
      <c r="H23" s="9">
        <f>'Minimum wage'!I99</f>
        <v>2.3228477049192309</v>
      </c>
      <c r="I23" s="1" t="s">
        <v>40</v>
      </c>
      <c r="J23" s="9">
        <f>'Minimum wage'!I100</f>
        <v>2.4270570570153849</v>
      </c>
      <c r="K23" s="1" t="s">
        <v>40</v>
      </c>
      <c r="L23" s="9">
        <f t="shared" si="1"/>
        <v>2.4270570570153849</v>
      </c>
      <c r="N23" s="6" t="s">
        <v>2</v>
      </c>
      <c r="O23" s="9">
        <v>3.9001760318923075</v>
      </c>
      <c r="S23" s="6" t="s">
        <v>49</v>
      </c>
      <c r="T23" s="9">
        <v>4.8465212307692305</v>
      </c>
    </row>
    <row r="24" spans="1:20" x14ac:dyDescent="0.2">
      <c r="A24" s="2" t="s">
        <v>41</v>
      </c>
      <c r="C24" s="1" t="s">
        <v>41</v>
      </c>
      <c r="D24" s="9"/>
      <c r="E24" s="1" t="s">
        <v>41</v>
      </c>
      <c r="F24" s="9">
        <f>'Minimum wage'!I102</f>
        <v>4.2682349076923076</v>
      </c>
      <c r="G24" s="1" t="s">
        <v>41</v>
      </c>
      <c r="H24" s="9">
        <f>'Minimum wage'!I103</f>
        <v>4.4335966153846149</v>
      </c>
      <c r="I24" s="1" t="s">
        <v>41</v>
      </c>
      <c r="J24" s="9">
        <f>'Minimum wage'!I104</f>
        <v>4.3282800000000003</v>
      </c>
      <c r="K24" s="1" t="s">
        <v>41</v>
      </c>
      <c r="L24" s="9">
        <f t="shared" si="1"/>
        <v>4.3282800000000003</v>
      </c>
      <c r="N24" s="6" t="s">
        <v>35</v>
      </c>
      <c r="O24" s="9">
        <v>4.0112851153846156</v>
      </c>
      <c r="S24" s="6" t="s">
        <v>34</v>
      </c>
      <c r="T24" s="9">
        <v>5.0661195703846156</v>
      </c>
    </row>
    <row r="25" spans="1:20" x14ac:dyDescent="0.2">
      <c r="A25" s="2" t="s">
        <v>44</v>
      </c>
      <c r="C25" s="1" t="s">
        <v>44</v>
      </c>
      <c r="D25" s="9">
        <f>'Minimum wage'!I105</f>
        <v>0.14247205707307692</v>
      </c>
      <c r="E25" s="1" t="s">
        <v>44</v>
      </c>
      <c r="F25" s="9">
        <f>'Minimum wage'!I106</f>
        <v>0.14007757208076924</v>
      </c>
      <c r="G25" s="1" t="s">
        <v>44</v>
      </c>
      <c r="H25" s="9">
        <f>'Minimum wage'!I107</f>
        <v>0.1321200397</v>
      </c>
      <c r="I25" s="1" t="s">
        <v>44</v>
      </c>
      <c r="J25" s="9">
        <f>'Minimum wage'!I108</f>
        <v>0.12329813269230769</v>
      </c>
      <c r="K25" s="1" t="s">
        <v>44</v>
      </c>
      <c r="L25" s="9">
        <f t="shared" si="1"/>
        <v>0.12329813269230769</v>
      </c>
      <c r="N25" s="6" t="s">
        <v>41</v>
      </c>
      <c r="O25" s="9">
        <v>4.3282800000000003</v>
      </c>
      <c r="S25" s="6" t="s">
        <v>36</v>
      </c>
      <c r="T25" s="9">
        <v>5.6938441272807685</v>
      </c>
    </row>
    <row r="26" spans="1:20" x14ac:dyDescent="0.2">
      <c r="A26" s="2" t="s">
        <v>45</v>
      </c>
      <c r="C26" s="1" t="s">
        <v>45</v>
      </c>
      <c r="D26" s="9">
        <f>'Minimum wage'!I109</f>
        <v>2.9254173664615384</v>
      </c>
      <c r="E26" s="1" t="s">
        <v>45</v>
      </c>
      <c r="F26" s="9"/>
      <c r="G26" s="1" t="s">
        <v>45</v>
      </c>
      <c r="H26" s="9">
        <f>'Minimum wage'!I111</f>
        <v>1.4383959581538461</v>
      </c>
      <c r="I26" s="1" t="s">
        <v>45</v>
      </c>
      <c r="J26" s="9">
        <f>'Minimum wage'!I112</f>
        <v>3.7129307692307694</v>
      </c>
      <c r="K26" s="1" t="s">
        <v>45</v>
      </c>
      <c r="L26" s="9">
        <f t="shared" si="1"/>
        <v>3.7129307692307694</v>
      </c>
      <c r="N26" s="6" t="s">
        <v>9</v>
      </c>
      <c r="O26" s="9">
        <v>4.8465212307692305</v>
      </c>
      <c r="S26" s="6" t="s">
        <v>26</v>
      </c>
      <c r="T26" s="9">
        <v>6.0176045042307695</v>
      </c>
    </row>
    <row r="27" spans="1:20" x14ac:dyDescent="0.2">
      <c r="A27" s="2" t="s">
        <v>46</v>
      </c>
      <c r="C27" s="1" t="s">
        <v>46</v>
      </c>
      <c r="D27" s="9">
        <f>'Minimum wage'!I113</f>
        <v>2.8480915761999999</v>
      </c>
      <c r="E27" s="1" t="s">
        <v>46</v>
      </c>
      <c r="F27" s="9">
        <f>'Minimum wage'!I114</f>
        <v>2.7539679991999999</v>
      </c>
      <c r="G27" s="1" t="s">
        <v>46</v>
      </c>
      <c r="H27" s="9">
        <f>'Minimum wage'!I115</f>
        <v>2.8019200658000001</v>
      </c>
      <c r="I27" s="1" t="s">
        <v>46</v>
      </c>
      <c r="J27" s="9">
        <f>'Minimum wage'!I116</f>
        <v>2.9276219247999999</v>
      </c>
      <c r="K27" s="1" t="s">
        <v>46</v>
      </c>
      <c r="L27" s="9">
        <f t="shared" si="1"/>
        <v>2.9276219247999999</v>
      </c>
      <c r="N27" s="6" t="s">
        <v>49</v>
      </c>
      <c r="O27" s="9">
        <v>4.8465212307692305</v>
      </c>
      <c r="S27" s="6" t="s">
        <v>22</v>
      </c>
      <c r="T27" s="9">
        <v>10.42284778353846</v>
      </c>
    </row>
    <row r="28" spans="1:20" x14ac:dyDescent="0.2">
      <c r="A28" s="2" t="s">
        <v>47</v>
      </c>
      <c r="C28" s="1" t="s">
        <v>47</v>
      </c>
      <c r="D28" s="9"/>
      <c r="E28" s="1" t="s">
        <v>47</v>
      </c>
      <c r="F28" s="9"/>
      <c r="G28" s="1" t="s">
        <v>47</v>
      </c>
      <c r="H28" s="9"/>
      <c r="I28" s="1" t="s">
        <v>47</v>
      </c>
      <c r="J28" s="9">
        <f>'Minimum wage'!I120</f>
        <v>0.22166346153846156</v>
      </c>
      <c r="K28" s="1" t="s">
        <v>47</v>
      </c>
      <c r="L28" s="9">
        <f t="shared" si="1"/>
        <v>0.22166346153846156</v>
      </c>
      <c r="N28" s="6" t="s">
        <v>34</v>
      </c>
      <c r="O28" s="9">
        <v>5.0661195703846156</v>
      </c>
      <c r="S28" s="6" t="s">
        <v>17</v>
      </c>
      <c r="T28" s="9">
        <v>12.116303076923078</v>
      </c>
    </row>
    <row r="29" spans="1:20" x14ac:dyDescent="0.2">
      <c r="A29" s="2" t="s">
        <v>49</v>
      </c>
      <c r="C29" s="1" t="s">
        <v>49</v>
      </c>
      <c r="D29" s="9">
        <f>'Minimum wage'!I122</f>
        <v>2.2002693999999998</v>
      </c>
      <c r="E29" s="1" t="s">
        <v>49</v>
      </c>
      <c r="F29" s="9">
        <f>'Minimum wage'!I123</f>
        <v>4.5590464615384612</v>
      </c>
      <c r="G29" s="1" t="s">
        <v>49</v>
      </c>
      <c r="H29" s="9">
        <f>'Minimum wage'!I124</f>
        <v>4.6384285384615387</v>
      </c>
      <c r="I29" s="1" t="s">
        <v>49</v>
      </c>
      <c r="J29" s="9">
        <f>'Minimum wage'!I125</f>
        <v>4.8465212307692305</v>
      </c>
      <c r="K29" s="1" t="s">
        <v>49</v>
      </c>
      <c r="L29" s="9">
        <f t="shared" si="1"/>
        <v>4.8465212307692305</v>
      </c>
      <c r="N29" s="6" t="s">
        <v>36</v>
      </c>
      <c r="O29" s="9">
        <v>5.6938441272807685</v>
      </c>
    </row>
    <row r="30" spans="1:20" x14ac:dyDescent="0.2">
      <c r="A30" s="2" t="s">
        <v>50</v>
      </c>
      <c r="C30" s="1" t="s">
        <v>50</v>
      </c>
      <c r="D30" s="9">
        <f>'Minimum wage'!I126</f>
        <v>2.2002693999999998</v>
      </c>
      <c r="E30" s="1" t="s">
        <v>50</v>
      </c>
      <c r="F30" s="9">
        <f>'Minimum wage'!I127</f>
        <v>2.1275550153846154</v>
      </c>
      <c r="G30" s="1" t="s">
        <v>50</v>
      </c>
      <c r="H30" s="9"/>
      <c r="I30" s="1" t="s">
        <v>50</v>
      </c>
      <c r="J30" s="9"/>
      <c r="K30" s="1" t="s">
        <v>50</v>
      </c>
      <c r="L30" s="9">
        <f>F30</f>
        <v>2.1275550153846154</v>
      </c>
      <c r="N30" s="6" t="s">
        <v>26</v>
      </c>
      <c r="O30" s="9">
        <v>6.0176045042307695</v>
      </c>
      <c r="S30" s="6" t="s">
        <v>25</v>
      </c>
      <c r="T30" s="9">
        <v>1.8590664479999999</v>
      </c>
    </row>
    <row r="31" spans="1:20" x14ac:dyDescent="0.2">
      <c r="A31" s="2" t="s">
        <v>53</v>
      </c>
      <c r="C31" s="1" t="s">
        <v>53</v>
      </c>
      <c r="D31" s="9">
        <f>'Minimum wage'!I130</f>
        <v>2.0790021538461536</v>
      </c>
      <c r="E31" s="1" t="s">
        <v>53</v>
      </c>
      <c r="F31" s="9">
        <f>'Minimum wage'!I131</f>
        <v>2.4420023076923076</v>
      </c>
      <c r="G31" s="1" t="s">
        <v>53</v>
      </c>
      <c r="H31" s="9">
        <f>'Minimum wage'!I132</f>
        <v>2.4310153846153848</v>
      </c>
      <c r="I31" s="1" t="s">
        <v>53</v>
      </c>
      <c r="J31" s="9">
        <f>'Minimum wage'!I133</f>
        <v>2.4258461538461535</v>
      </c>
      <c r="K31" s="1" t="s">
        <v>53</v>
      </c>
      <c r="L31" s="9">
        <f>J31</f>
        <v>2.4258461538461535</v>
      </c>
      <c r="N31" s="6" t="s">
        <v>22</v>
      </c>
      <c r="O31" s="9">
        <v>10.42284778353846</v>
      </c>
      <c r="S31" s="6" t="s">
        <v>55</v>
      </c>
      <c r="T31" s="9">
        <v>2.0983076923076922</v>
      </c>
    </row>
    <row r="32" spans="1:20" x14ac:dyDescent="0.2">
      <c r="A32" s="2" t="s">
        <v>54</v>
      </c>
      <c r="C32" s="1" t="s">
        <v>54</v>
      </c>
      <c r="D32" s="9">
        <f>'Minimum wage'!I134</f>
        <v>9.8535115384615388E-2</v>
      </c>
      <c r="E32" s="1" t="s">
        <v>54</v>
      </c>
      <c r="F32" s="9">
        <f>'Minimum wage'!I135</f>
        <v>9.3240092307692313E-2</v>
      </c>
      <c r="G32" s="1" t="s">
        <v>54</v>
      </c>
      <c r="H32" s="9">
        <f>'Minimum wage'!I136</f>
        <v>8.5629138461538468E-2</v>
      </c>
      <c r="I32" s="1" t="s">
        <v>54</v>
      </c>
      <c r="J32" s="9">
        <f>'Minimum wage'!I137</f>
        <v>9.1396153846153849E-2</v>
      </c>
      <c r="K32" s="1" t="s">
        <v>54</v>
      </c>
      <c r="L32" s="9">
        <f>J32</f>
        <v>9.1396153846153849E-2</v>
      </c>
      <c r="N32" s="6" t="s">
        <v>17</v>
      </c>
      <c r="O32" s="9">
        <v>12.116303076923078</v>
      </c>
      <c r="S32" s="6" t="s">
        <v>6</v>
      </c>
      <c r="T32" s="9">
        <v>2.6375653846153848</v>
      </c>
    </row>
    <row r="33" spans="1:20" x14ac:dyDescent="0.2">
      <c r="C33" s="1"/>
      <c r="D33" s="9"/>
      <c r="E33" s="1"/>
      <c r="F33" s="9"/>
      <c r="G33" s="1"/>
      <c r="H33" s="9"/>
      <c r="I33" s="1"/>
      <c r="J33" s="9"/>
      <c r="L33" s="9"/>
      <c r="S33" s="6" t="s">
        <v>29</v>
      </c>
      <c r="T33" s="9">
        <v>3.0002253846153843</v>
      </c>
    </row>
    <row r="34" spans="1:20" x14ac:dyDescent="0.2">
      <c r="C34" s="1"/>
      <c r="D34" s="9"/>
      <c r="E34" s="1"/>
      <c r="F34" s="9"/>
      <c r="G34" s="1"/>
      <c r="H34" s="9"/>
      <c r="I34" s="1"/>
      <c r="J34" s="9"/>
      <c r="L34" s="9"/>
      <c r="S34" s="6" t="s">
        <v>27</v>
      </c>
      <c r="T34" s="9">
        <v>3.0769230769230771</v>
      </c>
    </row>
    <row r="35" spans="1:20" x14ac:dyDescent="0.2">
      <c r="A35" s="2" t="s">
        <v>6</v>
      </c>
      <c r="C35" s="1" t="s">
        <v>6</v>
      </c>
      <c r="D35" s="9">
        <f>'Minimum wage'!I145</f>
        <v>1.6331863153846153</v>
      </c>
      <c r="E35" s="1" t="s">
        <v>6</v>
      </c>
      <c r="F35" s="9">
        <f>'Minimum wage'!I146</f>
        <v>1.4109079615384617</v>
      </c>
      <c r="G35" s="1" t="s">
        <v>6</v>
      </c>
      <c r="H35" s="9">
        <f>'Minimum wage'!I147</f>
        <v>1.4481355384615386</v>
      </c>
      <c r="I35" s="1" t="s">
        <v>6</v>
      </c>
      <c r="J35" s="9">
        <f>'Minimum wage'!I148</f>
        <v>2.6375653846153848</v>
      </c>
      <c r="K35" s="1" t="s">
        <v>6</v>
      </c>
      <c r="L35" s="9">
        <f t="shared" ref="L35:L49" si="2">J35</f>
        <v>2.6375653846153848</v>
      </c>
      <c r="N35" s="6" t="s">
        <v>25</v>
      </c>
      <c r="O35" s="9">
        <v>1.8590664479999999</v>
      </c>
      <c r="S35" s="6" t="s">
        <v>42</v>
      </c>
      <c r="T35" s="9">
        <v>3.6457692307692304</v>
      </c>
    </row>
    <row r="36" spans="1:20" x14ac:dyDescent="0.2">
      <c r="A36" s="2" t="s">
        <v>11</v>
      </c>
      <c r="C36" s="1" t="s">
        <v>11</v>
      </c>
      <c r="D36" s="9">
        <f>'Minimum wage'!I149</f>
        <v>5.6015348713846151</v>
      </c>
      <c r="E36" s="1" t="s">
        <v>11</v>
      </c>
      <c r="F36" s="9">
        <f>'Minimum wage'!I150</f>
        <v>7.0882201449230768</v>
      </c>
      <c r="G36" s="1" t="s">
        <v>11</v>
      </c>
      <c r="H36" s="9">
        <f>'Minimum wage'!I151</f>
        <v>7.7771274355384614</v>
      </c>
      <c r="I36" s="1" t="s">
        <v>11</v>
      </c>
      <c r="J36" s="9">
        <f>'Minimum wage'!I152</f>
        <v>8.8943553946153848</v>
      </c>
      <c r="K36" s="1" t="s">
        <v>11</v>
      </c>
      <c r="L36" s="9">
        <f t="shared" si="2"/>
        <v>8.8943553946153848</v>
      </c>
      <c r="N36" s="6" t="s">
        <v>55</v>
      </c>
      <c r="O36" s="9">
        <v>2.0983076923076922</v>
      </c>
      <c r="S36" s="6" t="s">
        <v>24</v>
      </c>
      <c r="T36" s="9">
        <v>4.2137662461538463</v>
      </c>
    </row>
    <row r="37" spans="1:20" x14ac:dyDescent="0.2">
      <c r="A37" s="2" t="s">
        <v>23</v>
      </c>
      <c r="C37" s="1" t="s">
        <v>23</v>
      </c>
      <c r="D37" s="9"/>
      <c r="E37" s="1" t="s">
        <v>23</v>
      </c>
      <c r="F37" s="9">
        <f>'Minimum wage'!I154</f>
        <v>29.434977176442313</v>
      </c>
      <c r="G37" s="1" t="s">
        <v>23</v>
      </c>
      <c r="H37" s="9">
        <f>'Minimum wage'!I155</f>
        <v>29.500700912076919</v>
      </c>
      <c r="I37" s="1" t="s">
        <v>23</v>
      </c>
      <c r="J37" s="9">
        <f>'Minimum wage'!I156</f>
        <v>31.596856102000004</v>
      </c>
      <c r="K37" s="1" t="s">
        <v>23</v>
      </c>
      <c r="L37" s="9">
        <f t="shared" si="2"/>
        <v>31.596856102000004</v>
      </c>
      <c r="N37" s="6" t="s">
        <v>6</v>
      </c>
      <c r="O37" s="9">
        <v>2.6375653846153848</v>
      </c>
      <c r="S37" s="6" t="s">
        <v>11</v>
      </c>
      <c r="T37" s="9">
        <v>8.8943553946153848</v>
      </c>
    </row>
    <row r="38" spans="1:20" x14ac:dyDescent="0.2">
      <c r="A38" s="2" t="s">
        <v>24</v>
      </c>
      <c r="C38" s="1" t="s">
        <v>24</v>
      </c>
      <c r="D38" s="9">
        <f>'Minimum wage'!I157</f>
        <v>3.8837602953846155</v>
      </c>
      <c r="E38" s="1" t="s">
        <v>24</v>
      </c>
      <c r="F38" s="9">
        <f>'Minimum wage'!I158</f>
        <v>4.1930292184615388</v>
      </c>
      <c r="G38" s="1" t="s">
        <v>24</v>
      </c>
      <c r="H38" s="9">
        <f>'Minimum wage'!I159</f>
        <v>4.3920973361538458</v>
      </c>
      <c r="I38" s="1" t="s">
        <v>24</v>
      </c>
      <c r="J38" s="9">
        <f>'Minimum wage'!I160</f>
        <v>4.2137662461538463</v>
      </c>
      <c r="K38" s="1" t="s">
        <v>24</v>
      </c>
      <c r="L38" s="9">
        <f t="shared" si="2"/>
        <v>4.2137662461538463</v>
      </c>
      <c r="N38" s="6" t="s">
        <v>29</v>
      </c>
      <c r="O38" s="9">
        <v>3.0002253846153843</v>
      </c>
      <c r="S38" s="6" t="s">
        <v>51</v>
      </c>
      <c r="T38" s="9">
        <v>9.1701119999999996</v>
      </c>
    </row>
    <row r="39" spans="1:20" x14ac:dyDescent="0.2">
      <c r="A39" s="2" t="s">
        <v>25</v>
      </c>
      <c r="C39" s="1" t="s">
        <v>25</v>
      </c>
      <c r="D39" s="9">
        <f>'Minimum wage'!I161</f>
        <v>2.2371364300000001</v>
      </c>
      <c r="E39" s="1" t="s">
        <v>25</v>
      </c>
      <c r="F39" s="9">
        <f>'Minimum wage'!I162</f>
        <v>2.1673560214999998</v>
      </c>
      <c r="G39" s="1" t="s">
        <v>25</v>
      </c>
      <c r="H39" s="9">
        <f>'Minimum wage'!I163</f>
        <v>2.0965899779999999</v>
      </c>
      <c r="I39" s="1" t="s">
        <v>25</v>
      </c>
      <c r="J39" s="9">
        <f>'Minimum wage'!I164</f>
        <v>1.8590664479999999</v>
      </c>
      <c r="K39" s="1" t="s">
        <v>25</v>
      </c>
      <c r="L39" s="9">
        <f t="shared" si="2"/>
        <v>1.8590664479999999</v>
      </c>
      <c r="N39" s="6" t="s">
        <v>27</v>
      </c>
      <c r="O39" s="9">
        <v>3.0769230769230771</v>
      </c>
      <c r="S39" s="6" t="s">
        <v>43</v>
      </c>
      <c r="T39" s="9">
        <v>10.529147460928847</v>
      </c>
    </row>
    <row r="40" spans="1:20" x14ac:dyDescent="0.2">
      <c r="A40" s="2" t="s">
        <v>27</v>
      </c>
      <c r="C40" s="1" t="s">
        <v>27</v>
      </c>
      <c r="D40" s="9">
        <f>'Minimum wage'!I165</f>
        <v>2.3461538461538463</v>
      </c>
      <c r="E40" s="1" t="s">
        <v>27</v>
      </c>
      <c r="F40" s="9">
        <f>'Minimum wage'!I166</f>
        <v>2.3461538461538463</v>
      </c>
      <c r="G40" s="1" t="s">
        <v>27</v>
      </c>
      <c r="H40" s="9">
        <f>'Minimum wage'!I167</f>
        <v>2.3461538461538463</v>
      </c>
      <c r="I40" s="1" t="s">
        <v>27</v>
      </c>
      <c r="J40" s="9">
        <f>'Minimum wage'!I168</f>
        <v>3.0769230769230771</v>
      </c>
      <c r="K40" s="1" t="s">
        <v>27</v>
      </c>
      <c r="L40" s="9">
        <f t="shared" si="2"/>
        <v>3.0769230769230771</v>
      </c>
      <c r="N40" s="6" t="s">
        <v>42</v>
      </c>
      <c r="O40" s="9">
        <v>3.6457692307692304</v>
      </c>
      <c r="S40" s="6" t="s">
        <v>38</v>
      </c>
      <c r="T40" s="9">
        <v>10.557350325</v>
      </c>
    </row>
    <row r="41" spans="1:20" x14ac:dyDescent="0.2">
      <c r="A41" s="2" t="s">
        <v>28</v>
      </c>
      <c r="C41" s="1" t="s">
        <v>28</v>
      </c>
      <c r="D41" s="9">
        <f>'Minimum wage'!I169</f>
        <v>31.914879366923078</v>
      </c>
      <c r="E41" s="1" t="s">
        <v>28</v>
      </c>
      <c r="F41" s="9">
        <f>'Minimum wage'!I170</f>
        <v>29.985453919384614</v>
      </c>
      <c r="G41" s="1" t="s">
        <v>28</v>
      </c>
      <c r="H41" s="9">
        <f>'Minimum wage'!I171</f>
        <v>34.558959135461535</v>
      </c>
      <c r="I41" s="1" t="s">
        <v>28</v>
      </c>
      <c r="J41" s="9">
        <f>'Minimum wage'!I172</f>
        <v>37.002216658846152</v>
      </c>
      <c r="K41" s="1" t="s">
        <v>28</v>
      </c>
      <c r="L41" s="9">
        <f t="shared" si="2"/>
        <v>37.002216658846152</v>
      </c>
      <c r="N41" s="6" t="s">
        <v>24</v>
      </c>
      <c r="O41" s="9">
        <v>4.2137662461538463</v>
      </c>
      <c r="S41" s="6" t="s">
        <v>52</v>
      </c>
      <c r="T41" s="9">
        <v>24.511996008230771</v>
      </c>
    </row>
    <row r="42" spans="1:20" x14ac:dyDescent="0.2">
      <c r="A42" s="2" t="s">
        <v>29</v>
      </c>
      <c r="C42" s="1" t="s">
        <v>29</v>
      </c>
      <c r="D42" s="9">
        <f>'Minimum wage'!I173</f>
        <v>1.6689049384615384</v>
      </c>
      <c r="E42" s="1" t="s">
        <v>29</v>
      </c>
      <c r="F42" s="9">
        <f>'Minimum wage'!I174</f>
        <v>1.677270323076923</v>
      </c>
      <c r="G42" s="1" t="s">
        <v>29</v>
      </c>
      <c r="H42" s="9">
        <f>'Minimum wage'!I175</f>
        <v>3.0154444076923075</v>
      </c>
      <c r="I42" s="1" t="s">
        <v>29</v>
      </c>
      <c r="J42" s="9">
        <f>'Minimum wage'!I176</f>
        <v>3.0002253846153843</v>
      </c>
      <c r="K42" s="1" t="s">
        <v>29</v>
      </c>
      <c r="L42" s="9">
        <f t="shared" si="2"/>
        <v>3.0002253846153843</v>
      </c>
      <c r="N42" s="6" t="s">
        <v>11</v>
      </c>
      <c r="O42" s="9">
        <v>8.8943553946153848</v>
      </c>
      <c r="S42" s="6" t="s">
        <v>23</v>
      </c>
      <c r="T42" s="9">
        <v>31.596856102000004</v>
      </c>
    </row>
    <row r="43" spans="1:20" x14ac:dyDescent="0.2">
      <c r="A43" s="2" t="s">
        <v>30</v>
      </c>
      <c r="B43" s="9">
        <f>'Minimum wage'!I177</f>
        <v>1.9800781016615387</v>
      </c>
      <c r="C43" s="1" t="s">
        <v>30</v>
      </c>
      <c r="D43" s="9">
        <v>1.98</v>
      </c>
      <c r="E43" s="1" t="s">
        <v>30</v>
      </c>
      <c r="F43" s="9"/>
      <c r="G43" s="1" t="s">
        <v>30</v>
      </c>
      <c r="H43" s="9"/>
      <c r="I43" s="1" t="s">
        <v>30</v>
      </c>
      <c r="J43" s="9"/>
      <c r="K43" s="1" t="s">
        <v>30</v>
      </c>
      <c r="L43" s="9"/>
      <c r="N43" s="6" t="s">
        <v>51</v>
      </c>
      <c r="O43" s="9">
        <v>9.1701119999999996</v>
      </c>
      <c r="S43" s="6" t="s">
        <v>28</v>
      </c>
      <c r="T43" s="9">
        <v>37.002216658846152</v>
      </c>
    </row>
    <row r="44" spans="1:20" x14ac:dyDescent="0.2">
      <c r="A44" s="2" t="s">
        <v>38</v>
      </c>
      <c r="C44" s="1" t="s">
        <v>38</v>
      </c>
      <c r="D44" s="9"/>
      <c r="E44" s="1" t="s">
        <v>38</v>
      </c>
      <c r="F44" s="9"/>
      <c r="G44" s="1" t="s">
        <v>38</v>
      </c>
      <c r="H44" s="9"/>
      <c r="I44" s="1" t="s">
        <v>38</v>
      </c>
      <c r="J44" s="9">
        <f>'Minimum wage'!I186</f>
        <v>10.557350325</v>
      </c>
      <c r="K44" s="1" t="s">
        <v>38</v>
      </c>
      <c r="L44" s="9">
        <f t="shared" si="2"/>
        <v>10.557350325</v>
      </c>
      <c r="N44" s="6" t="s">
        <v>43</v>
      </c>
      <c r="O44" s="9">
        <v>10.529147460928847</v>
      </c>
      <c r="S44" s="6" t="s">
        <v>111</v>
      </c>
      <c r="T44" s="9">
        <v>48.380884327113641</v>
      </c>
    </row>
    <row r="45" spans="1:20" x14ac:dyDescent="0.2">
      <c r="A45" s="2" t="s">
        <v>42</v>
      </c>
      <c r="C45" s="1" t="s">
        <v>42</v>
      </c>
      <c r="D45" s="9">
        <f>'Minimum wage'!I187</f>
        <v>3.145219323076923</v>
      </c>
      <c r="E45" s="1" t="s">
        <v>42</v>
      </c>
      <c r="F45" s="9">
        <f>'Minimum wage'!I188</f>
        <v>2.9931133346153844</v>
      </c>
      <c r="G45" s="1" t="s">
        <v>42</v>
      </c>
      <c r="H45" s="9">
        <f>'Minimum wage'!I189</f>
        <v>3.1631504307692309</v>
      </c>
      <c r="I45" s="1" t="s">
        <v>42</v>
      </c>
      <c r="J45" s="9">
        <f>'Minimum wage'!I190</f>
        <v>3.6457692307692304</v>
      </c>
      <c r="K45" s="1" t="s">
        <v>42</v>
      </c>
      <c r="L45" s="9">
        <f t="shared" si="2"/>
        <v>3.6457692307692304</v>
      </c>
      <c r="N45" s="6" t="s">
        <v>38</v>
      </c>
      <c r="O45" s="9">
        <v>10.557350325</v>
      </c>
    </row>
    <row r="46" spans="1:20" x14ac:dyDescent="0.2">
      <c r="A46" s="2" t="s">
        <v>43</v>
      </c>
      <c r="C46" s="1" t="s">
        <v>43</v>
      </c>
      <c r="D46" s="9">
        <f>'Minimum wage'!I191</f>
        <v>9.291492308716208</v>
      </c>
      <c r="E46" s="1" t="s">
        <v>43</v>
      </c>
      <c r="F46" s="9">
        <f>'Minimum wage'!I192</f>
        <v>9.7572005498961545</v>
      </c>
      <c r="G46" s="1" t="s">
        <v>43</v>
      </c>
      <c r="H46" s="9">
        <f>'Minimum wage'!I193</f>
        <v>11.145836384107692</v>
      </c>
      <c r="I46" s="1" t="s">
        <v>43</v>
      </c>
      <c r="J46" s="9">
        <f>'Minimum wage'!I194</f>
        <v>10.529147460928847</v>
      </c>
      <c r="K46" s="1" t="s">
        <v>43</v>
      </c>
      <c r="L46" s="9">
        <f t="shared" si="2"/>
        <v>10.529147460928847</v>
      </c>
      <c r="N46" s="6" t="s">
        <v>52</v>
      </c>
      <c r="O46" s="9">
        <v>24.511996008230771</v>
      </c>
      <c r="S46" s="6" t="s">
        <v>113</v>
      </c>
      <c r="T46" s="9">
        <v>48.346153846153847</v>
      </c>
    </row>
    <row r="47" spans="1:20" x14ac:dyDescent="0.2">
      <c r="A47" s="2" t="s">
        <v>51</v>
      </c>
      <c r="C47" s="1" t="s">
        <v>51</v>
      </c>
      <c r="D47" s="9">
        <f>'Minimum wage'!I195</f>
        <v>6.866666659799999</v>
      </c>
      <c r="E47" s="1" t="s">
        <v>51</v>
      </c>
      <c r="F47" s="9">
        <f>'Minimum wage'!I196</f>
        <v>6.8156601750000005</v>
      </c>
      <c r="G47" s="1" t="s">
        <v>51</v>
      </c>
      <c r="H47" s="9">
        <f>'Minimum wage'!I197</f>
        <v>9.8059531800000013</v>
      </c>
      <c r="I47" s="1" t="s">
        <v>51</v>
      </c>
      <c r="J47" s="9">
        <f>'Minimum wage'!I198</f>
        <v>9.1701119999999996</v>
      </c>
      <c r="K47" s="1" t="s">
        <v>51</v>
      </c>
      <c r="L47" s="9">
        <f t="shared" si="2"/>
        <v>9.1701119999999996</v>
      </c>
      <c r="N47" s="6" t="s">
        <v>23</v>
      </c>
      <c r="O47" s="9">
        <v>31.596856102000004</v>
      </c>
      <c r="S47" s="6" t="s">
        <v>115</v>
      </c>
      <c r="T47" s="9">
        <v>69.738850437038451</v>
      </c>
    </row>
    <row r="48" spans="1:20" x14ac:dyDescent="0.2">
      <c r="A48" s="2" t="s">
        <v>52</v>
      </c>
      <c r="C48" s="1" t="s">
        <v>52</v>
      </c>
      <c r="D48" s="9">
        <f>'Minimum wage'!I199</f>
        <v>22.842942092307695</v>
      </c>
      <c r="E48" s="1" t="s">
        <v>52</v>
      </c>
      <c r="F48" s="9">
        <f>'Minimum wage'!I200</f>
        <v>22.714857698307693</v>
      </c>
      <c r="G48" s="1" t="s">
        <v>52</v>
      </c>
      <c r="H48" s="9">
        <f>'Minimum wage'!I201</f>
        <v>24.861803249307687</v>
      </c>
      <c r="I48" s="1" t="s">
        <v>52</v>
      </c>
      <c r="J48" s="9">
        <f>'Minimum wage'!I202</f>
        <v>24.511996008230771</v>
      </c>
      <c r="K48" s="1" t="s">
        <v>52</v>
      </c>
      <c r="L48" s="9">
        <f t="shared" si="2"/>
        <v>24.511996008230771</v>
      </c>
      <c r="N48" s="6" t="s">
        <v>28</v>
      </c>
      <c r="O48" s="9">
        <v>37.002216658846152</v>
      </c>
    </row>
    <row r="49" spans="1:12" x14ac:dyDescent="0.2">
      <c r="A49" s="2" t="s">
        <v>55</v>
      </c>
      <c r="C49" s="1" t="s">
        <v>55</v>
      </c>
      <c r="D49" s="9">
        <f>'Minimum wage'!I203</f>
        <v>1.4402113846153848</v>
      </c>
      <c r="E49" s="1" t="s">
        <v>55</v>
      </c>
      <c r="F49" s="9">
        <f>'Minimum wage'!I204</f>
        <v>1.5179774230769232</v>
      </c>
      <c r="G49" s="1" t="s">
        <v>55</v>
      </c>
      <c r="H49" s="9">
        <f>'Minimum wage'!I205</f>
        <v>1.9384615384615385</v>
      </c>
      <c r="I49" s="1" t="s">
        <v>55</v>
      </c>
      <c r="J49" s="9">
        <f>'Minimum wage'!I206</f>
        <v>2.0983076923076922</v>
      </c>
      <c r="K49" s="1" t="s">
        <v>55</v>
      </c>
      <c r="L49" s="9">
        <f t="shared" si="2"/>
        <v>2.0983076923076922</v>
      </c>
    </row>
    <row r="51" spans="1:12" x14ac:dyDescent="0.2">
      <c r="A51" s="2" t="s">
        <v>111</v>
      </c>
      <c r="I51" s="5" t="s">
        <v>111</v>
      </c>
      <c r="J51" s="9">
        <f>'Minimum wage'!I212</f>
        <v>48.380884327113641</v>
      </c>
    </row>
    <row r="52" spans="1:12" x14ac:dyDescent="0.2">
      <c r="A52" s="2" t="s">
        <v>113</v>
      </c>
      <c r="I52" s="5" t="s">
        <v>113</v>
      </c>
      <c r="J52" s="9">
        <f>'Minimum wage'!I218</f>
        <v>48.346153846153847</v>
      </c>
    </row>
    <row r="53" spans="1:12" x14ac:dyDescent="0.2">
      <c r="A53" s="2" t="s">
        <v>115</v>
      </c>
      <c r="I53" s="5" t="s">
        <v>115</v>
      </c>
      <c r="J53" s="9">
        <f>'Minimum wage'!I224</f>
        <v>69.738850437038451</v>
      </c>
    </row>
  </sheetData>
  <sortState ref="N35:O49">
    <sortCondition ref="O35:O49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61"/>
  <sheetViews>
    <sheetView workbookViewId="0">
      <selection activeCell="B14" sqref="B14"/>
    </sheetView>
  </sheetViews>
  <sheetFormatPr baseColWidth="10" defaultRowHeight="16" x14ac:dyDescent="0.2"/>
  <cols>
    <col min="1" max="1" width="16.33203125" style="1" customWidth="1"/>
    <col min="2" max="2" width="18.5" style="4" customWidth="1"/>
    <col min="3" max="3" width="21.83203125" style="4" customWidth="1"/>
    <col min="4" max="4" width="20.5" style="1" customWidth="1"/>
    <col min="5" max="16384" width="10.83203125" style="1"/>
  </cols>
  <sheetData>
    <row r="1" spans="1:3" s="2" customFormat="1" x14ac:dyDescent="0.2">
      <c r="A1" s="2" t="s">
        <v>0</v>
      </c>
      <c r="B1" s="3" t="s">
        <v>1</v>
      </c>
      <c r="C1" s="3" t="s">
        <v>58</v>
      </c>
    </row>
    <row r="2" spans="1:3" x14ac:dyDescent="0.2">
      <c r="A2" s="1" t="s">
        <v>2</v>
      </c>
      <c r="B2" s="4">
        <v>21377.405999999999</v>
      </c>
    </row>
    <row r="3" spans="1:3" x14ac:dyDescent="0.2">
      <c r="A3" s="1" t="s">
        <v>3</v>
      </c>
      <c r="B3" s="4">
        <v>1451.425</v>
      </c>
      <c r="C3" s="4">
        <v>1451.425</v>
      </c>
    </row>
    <row r="4" spans="1:3" x14ac:dyDescent="0.2">
      <c r="A4" s="1" t="s">
        <v>4</v>
      </c>
      <c r="B4" s="4">
        <v>4894.8770000000004</v>
      </c>
      <c r="C4" s="4">
        <v>4894.8770000000004</v>
      </c>
    </row>
    <row r="5" spans="1:3" x14ac:dyDescent="0.2">
      <c r="A5" s="1" t="s">
        <v>5</v>
      </c>
      <c r="B5" s="4">
        <v>3608.8449999999998</v>
      </c>
      <c r="C5" s="4">
        <v>3608.8449999999998</v>
      </c>
    </row>
    <row r="6" spans="1:3" x14ac:dyDescent="0.2">
      <c r="A6" s="1" t="s">
        <v>7</v>
      </c>
      <c r="B6" s="4">
        <v>35360.586000000003</v>
      </c>
    </row>
    <row r="7" spans="1:3" x14ac:dyDescent="0.2">
      <c r="A7" s="1" t="s">
        <v>8</v>
      </c>
      <c r="B7" s="4">
        <v>1350.6759999999999</v>
      </c>
      <c r="C7" s="4">
        <v>1350.6759999999999</v>
      </c>
    </row>
    <row r="8" spans="1:3" x14ac:dyDescent="0.2">
      <c r="A8" s="1" t="s">
        <v>9</v>
      </c>
      <c r="B8" s="4">
        <v>9907.5840000000007</v>
      </c>
      <c r="C8" s="4">
        <v>9907.5840000000007</v>
      </c>
    </row>
    <row r="9" spans="1:3" x14ac:dyDescent="0.2">
      <c r="A9" s="1" t="s">
        <v>10</v>
      </c>
      <c r="B9" s="4">
        <v>7142.7640000000001</v>
      </c>
      <c r="C9" s="4">
        <v>7142.7640000000001</v>
      </c>
    </row>
    <row r="10" spans="1:3" x14ac:dyDescent="0.2">
      <c r="A10" s="1" t="s">
        <v>12</v>
      </c>
      <c r="B10" s="4">
        <v>2001.77</v>
      </c>
      <c r="C10" s="4">
        <v>2001.77</v>
      </c>
    </row>
    <row r="11" spans="1:3" x14ac:dyDescent="0.2">
      <c r="A11" s="1" t="s">
        <v>13</v>
      </c>
      <c r="B11" s="4">
        <v>16637.945</v>
      </c>
    </row>
    <row r="12" spans="1:3" x14ac:dyDescent="0.2">
      <c r="A12" s="1" t="s">
        <v>14</v>
      </c>
      <c r="B12" s="4">
        <v>10425.975</v>
      </c>
    </row>
    <row r="13" spans="1:3" x14ac:dyDescent="0.2">
      <c r="A13" s="1" t="s">
        <v>15</v>
      </c>
      <c r="B13" s="4">
        <v>3551.6120000000001</v>
      </c>
      <c r="C13" s="4">
        <v>3551.6120000000001</v>
      </c>
    </row>
    <row r="14" spans="1:3" x14ac:dyDescent="0.2">
      <c r="A14" s="1" t="s">
        <v>16</v>
      </c>
      <c r="B14" s="4">
        <v>3455.8359999999998</v>
      </c>
      <c r="C14" s="4">
        <v>3455.8359999999998</v>
      </c>
    </row>
    <row r="15" spans="1:3" x14ac:dyDescent="0.2">
      <c r="A15" s="1" t="s">
        <v>17</v>
      </c>
      <c r="B15" s="4">
        <v>75364.460999999996</v>
      </c>
    </row>
    <row r="16" spans="1:3" x14ac:dyDescent="0.2">
      <c r="A16" s="1" t="s">
        <v>18</v>
      </c>
      <c r="B16" s="4">
        <v>8982.5560000000005</v>
      </c>
      <c r="C16" s="4">
        <v>8982.5560000000005</v>
      </c>
    </row>
    <row r="17" spans="1:3" x14ac:dyDescent="0.2">
      <c r="A17" s="1" t="s">
        <v>19</v>
      </c>
      <c r="B17" s="4">
        <v>2601.047</v>
      </c>
      <c r="C17" s="4">
        <v>2601.047</v>
      </c>
    </row>
    <row r="18" spans="1:3" x14ac:dyDescent="0.2">
      <c r="A18" s="1" t="s">
        <v>20</v>
      </c>
      <c r="B18" s="4">
        <v>5326.5110000000004</v>
      </c>
      <c r="C18" s="4">
        <v>5326.5110000000004</v>
      </c>
    </row>
    <row r="19" spans="1:3" x14ac:dyDescent="0.2">
      <c r="A19" s="1" t="s">
        <v>21</v>
      </c>
      <c r="B19" s="4">
        <v>3430.366</v>
      </c>
      <c r="C19" s="4">
        <v>3430.366</v>
      </c>
    </row>
    <row r="20" spans="1:3" x14ac:dyDescent="0.2">
      <c r="A20" s="1" t="s">
        <v>22</v>
      </c>
      <c r="B20" s="4">
        <v>56466.726999999999</v>
      </c>
    </row>
    <row r="21" spans="1:3" x14ac:dyDescent="0.2">
      <c r="A21" s="1" t="s">
        <v>26</v>
      </c>
      <c r="B21" s="4">
        <v>8583.0750000000007</v>
      </c>
      <c r="C21" s="4">
        <v>8583.0750000000007</v>
      </c>
    </row>
    <row r="22" spans="1:3" x14ac:dyDescent="0.2">
      <c r="A22" s="1" t="s">
        <v>31</v>
      </c>
      <c r="B22" s="4">
        <v>2816.9380000000001</v>
      </c>
      <c r="C22" s="4">
        <v>2816.9380000000001</v>
      </c>
    </row>
    <row r="23" spans="1:3" x14ac:dyDescent="0.2">
      <c r="A23" s="1" t="s">
        <v>32</v>
      </c>
      <c r="B23" s="4">
        <v>5007.7</v>
      </c>
      <c r="C23" s="4">
        <v>5007.7</v>
      </c>
    </row>
    <row r="24" spans="1:3" x14ac:dyDescent="0.2">
      <c r="A24" s="1" t="s">
        <v>34</v>
      </c>
      <c r="B24" s="4">
        <v>3463.92</v>
      </c>
      <c r="C24" s="4">
        <v>3463.92</v>
      </c>
    </row>
    <row r="25" spans="1:3" x14ac:dyDescent="0.2">
      <c r="A25" s="1" t="s">
        <v>35</v>
      </c>
      <c r="B25" s="4">
        <v>14769.367</v>
      </c>
    </row>
    <row r="26" spans="1:3" x14ac:dyDescent="0.2">
      <c r="A26" s="1" t="s">
        <v>36</v>
      </c>
      <c r="B26" s="4">
        <v>41461.762000000002</v>
      </c>
    </row>
    <row r="27" spans="1:3" x14ac:dyDescent="0.2">
      <c r="A27" s="1" t="s">
        <v>37</v>
      </c>
      <c r="B27" s="4">
        <v>1871.752</v>
      </c>
      <c r="C27" s="4">
        <v>1871.752</v>
      </c>
    </row>
    <row r="28" spans="1:3" x14ac:dyDescent="0.2">
      <c r="A28" s="1" t="s">
        <v>39</v>
      </c>
      <c r="B28" s="4">
        <v>35338.483999999997</v>
      </c>
    </row>
    <row r="29" spans="1:3" x14ac:dyDescent="0.2">
      <c r="A29" s="1" t="s">
        <v>40</v>
      </c>
      <c r="B29" s="4">
        <v>2887.51</v>
      </c>
      <c r="C29" s="4">
        <v>2887.51</v>
      </c>
    </row>
    <row r="30" spans="1:3" x14ac:dyDescent="0.2">
      <c r="A30" s="1" t="s">
        <v>41</v>
      </c>
      <c r="B30" s="4">
        <v>17972.741999999998</v>
      </c>
    </row>
    <row r="31" spans="1:3" x14ac:dyDescent="0.2">
      <c r="A31" s="1" t="s">
        <v>44</v>
      </c>
      <c r="B31" s="4">
        <v>3485.63</v>
      </c>
      <c r="C31" s="4">
        <v>3485.63</v>
      </c>
    </row>
    <row r="32" spans="1:3" x14ac:dyDescent="0.2">
      <c r="A32" s="1" t="s">
        <v>45</v>
      </c>
      <c r="B32" s="4">
        <v>16055.428</v>
      </c>
    </row>
    <row r="33" spans="1:3" x14ac:dyDescent="0.2">
      <c r="A33" s="1" t="s">
        <v>46</v>
      </c>
      <c r="B33" s="4">
        <v>7939.4440000000004</v>
      </c>
      <c r="C33" s="4">
        <v>7939.4440000000004</v>
      </c>
    </row>
    <row r="34" spans="1:3" x14ac:dyDescent="0.2">
      <c r="A34" s="1" t="s">
        <v>47</v>
      </c>
      <c r="B34" s="4">
        <v>3938.1990000000001</v>
      </c>
      <c r="C34" s="4">
        <v>3938.1990000000001</v>
      </c>
    </row>
    <row r="35" spans="1:3" x14ac:dyDescent="0.2">
      <c r="A35" s="1" t="s">
        <v>48</v>
      </c>
      <c r="B35" s="4">
        <v>1186.2260000000001</v>
      </c>
      <c r="C35" s="4">
        <v>1186.2260000000001</v>
      </c>
    </row>
    <row r="36" spans="1:3" x14ac:dyDescent="0.2">
      <c r="A36" s="1" t="s">
        <v>49</v>
      </c>
      <c r="B36" s="4">
        <v>5550.9780000000001</v>
      </c>
      <c r="C36" s="4">
        <v>5550.9780000000001</v>
      </c>
    </row>
    <row r="37" spans="1:3" x14ac:dyDescent="0.2">
      <c r="A37" s="1" t="s">
        <v>50</v>
      </c>
      <c r="B37" s="4">
        <v>3287.2689999999998</v>
      </c>
      <c r="C37" s="4">
        <v>3287.2689999999998</v>
      </c>
    </row>
    <row r="38" spans="1:3" x14ac:dyDescent="0.2">
      <c r="A38" s="1" t="s">
        <v>53</v>
      </c>
      <c r="B38" s="4">
        <v>6034.4780000000001</v>
      </c>
      <c r="C38" s="4">
        <v>6034.4780000000001</v>
      </c>
    </row>
    <row r="39" spans="1:3" x14ac:dyDescent="0.2">
      <c r="A39" s="1" t="s">
        <v>54</v>
      </c>
      <c r="B39" s="4">
        <v>4020.1439999999998</v>
      </c>
      <c r="C39" s="4">
        <v>4020.1439999999998</v>
      </c>
    </row>
    <row r="40" spans="1:3" x14ac:dyDescent="0.2">
      <c r="A40" s="1" t="s">
        <v>56</v>
      </c>
      <c r="B40" s="4">
        <v>9829.5249999999996</v>
      </c>
    </row>
    <row r="41" spans="1:3" x14ac:dyDescent="0.2">
      <c r="A41" s="1" t="s">
        <v>57</v>
      </c>
      <c r="B41" s="4">
        <v>3592.7350000000001</v>
      </c>
    </row>
    <row r="42" spans="1:3" x14ac:dyDescent="0.2">
      <c r="B42" s="4">
        <f>AVERAGE(B2:B41)</f>
        <v>11810.806875000002</v>
      </c>
      <c r="C42" s="4">
        <f>AVERAGE(C3:C39)</f>
        <v>4362.1900740740739</v>
      </c>
    </row>
    <row r="44" spans="1:3" x14ac:dyDescent="0.2">
      <c r="A44" s="1" t="s">
        <v>6</v>
      </c>
      <c r="B44" s="4">
        <v>7832.9790000000003</v>
      </c>
      <c r="C44" s="4">
        <v>7832.9790000000003</v>
      </c>
    </row>
    <row r="45" spans="1:3" x14ac:dyDescent="0.2">
      <c r="A45" s="1" t="s">
        <v>11</v>
      </c>
      <c r="B45" s="4">
        <v>25369.065999999999</v>
      </c>
      <c r="C45" s="4">
        <v>25369.065999999999</v>
      </c>
    </row>
    <row r="46" spans="1:3" x14ac:dyDescent="0.2">
      <c r="A46" s="1" t="s">
        <v>23</v>
      </c>
      <c r="B46" s="4">
        <v>105961.75</v>
      </c>
    </row>
    <row r="47" spans="1:3" x14ac:dyDescent="0.2">
      <c r="A47" s="1" t="s">
        <v>24</v>
      </c>
      <c r="B47" s="4">
        <v>23390.157999999999</v>
      </c>
    </row>
    <row r="48" spans="1:3" x14ac:dyDescent="0.2">
      <c r="A48" s="1" t="s">
        <v>25</v>
      </c>
      <c r="B48" s="4">
        <v>16527.578000000001</v>
      </c>
      <c r="C48" s="4">
        <v>16527.578000000001</v>
      </c>
    </row>
    <row r="49" spans="1:3" x14ac:dyDescent="0.2">
      <c r="A49" s="1" t="s">
        <v>27</v>
      </c>
      <c r="B49" s="4">
        <v>6232.4350000000004</v>
      </c>
    </row>
    <row r="50" spans="1:3" x14ac:dyDescent="0.2">
      <c r="A50" s="1" t="s">
        <v>28</v>
      </c>
      <c r="B50" s="4">
        <v>70011.179999999993</v>
      </c>
    </row>
    <row r="51" spans="1:3" x14ac:dyDescent="0.2">
      <c r="A51" s="1" t="s">
        <v>29</v>
      </c>
      <c r="B51" s="4">
        <v>11315.877</v>
      </c>
      <c r="C51" s="4">
        <v>11315.877</v>
      </c>
    </row>
    <row r="52" spans="1:3" x14ac:dyDescent="0.2">
      <c r="A52" s="1" t="s">
        <v>30</v>
      </c>
      <c r="B52" s="4">
        <v>31320.226999999999</v>
      </c>
    </row>
    <row r="53" spans="1:3" x14ac:dyDescent="0.2">
      <c r="A53" s="1" t="s">
        <v>33</v>
      </c>
      <c r="B53" s="4">
        <v>5532.058</v>
      </c>
    </row>
    <row r="54" spans="1:3" x14ac:dyDescent="0.2">
      <c r="A54" s="1" t="s">
        <v>38</v>
      </c>
      <c r="B54" s="4">
        <v>56083.894999999997</v>
      </c>
    </row>
    <row r="55" spans="1:3" x14ac:dyDescent="0.2">
      <c r="A55" s="1" t="s">
        <v>42</v>
      </c>
      <c r="B55" s="4">
        <v>14472.78</v>
      </c>
      <c r="C55" s="4">
        <v>14473</v>
      </c>
    </row>
    <row r="56" spans="1:3" x14ac:dyDescent="0.2">
      <c r="A56" s="1" t="s">
        <v>43</v>
      </c>
      <c r="B56" s="4">
        <v>17454.585999999999</v>
      </c>
      <c r="C56" s="4">
        <v>17455</v>
      </c>
    </row>
    <row r="57" spans="1:3" x14ac:dyDescent="0.2">
      <c r="A57" s="1" t="s">
        <v>51</v>
      </c>
      <c r="B57" s="4">
        <v>27101.384999999998</v>
      </c>
    </row>
    <row r="58" spans="1:3" x14ac:dyDescent="0.2">
      <c r="A58" s="1" t="s">
        <v>52</v>
      </c>
      <c r="B58" s="4">
        <v>56925.633000000002</v>
      </c>
    </row>
    <row r="59" spans="1:3" x14ac:dyDescent="0.2">
      <c r="A59" s="1" t="s">
        <v>55</v>
      </c>
      <c r="B59" s="4">
        <v>9893.6949999999997</v>
      </c>
      <c r="C59" s="4">
        <v>9894</v>
      </c>
    </row>
    <row r="61" spans="1:3" x14ac:dyDescent="0.2">
      <c r="C61" s="4">
        <f>AVERAGE(C44:C59)</f>
        <v>14695.357142857143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Minimum wage</vt:lpstr>
      <vt:lpstr>summary sheet</vt:lpstr>
      <vt:lpstr>summary sheet (sorted)</vt:lpstr>
      <vt:lpstr>Labor Productivity</vt:lpstr>
      <vt:lpstr>minimum wages</vt:lpstr>
      <vt:lpstr>minimum wages (new)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Marlous van Waijenburg</dc:creator>
  <cp:lastModifiedBy>van Waijenburg, Marlous</cp:lastModifiedBy>
  <dcterms:created xsi:type="dcterms:W3CDTF">2017-03-21T06:28:17Z</dcterms:created>
  <dcterms:modified xsi:type="dcterms:W3CDTF">2018-05-08T20:49:27Z</dcterms:modified>
</cp:coreProperties>
</file>